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Ivan Petrov\Desktop\Выставки\"/>
    </mc:Choice>
  </mc:AlternateContent>
  <xr:revisionPtr revIDLastSave="0" documentId="13_ncr:1_{F74EE028-4144-47EA-A5F8-59CD307D9DA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Общая информация" sheetId="1" r:id="rId1"/>
    <sheet name="Общий рейтинг" sheetId="46" r:id="rId2"/>
    <sheet name="Юниоры Суки2" sheetId="35" state="hidden" r:id="rId3"/>
    <sheet name="Лист1" sheetId="42" state="hidden" r:id="rId4"/>
    <sheet name="Питомник" sheetId="41" r:id="rId5"/>
    <sheet name="КобелиТЕСТ" sheetId="31" state="hidden" r:id="rId6"/>
    <sheet name="Кобели" sheetId="37" r:id="rId7"/>
    <sheet name="Суки" sheetId="38" r:id="rId8"/>
    <sheet name="Суки2" sheetId="34" state="hidden" r:id="rId9"/>
    <sheet name="Юниоры Кобели" sheetId="39" r:id="rId10"/>
    <sheet name="Юниоры Суки" sheetId="43" r:id="rId11"/>
    <sheet name="Ветераны Кобели" sheetId="44" r:id="rId12"/>
    <sheet name="Ветераны Суки" sheetId="45" r:id="rId13"/>
    <sheet name="Юниоры Кобели2" sheetId="36" state="hidden" r:id="rId14"/>
    <sheet name="Общая информация (2)" sheetId="30" state="hidden" r:id="rId15"/>
    <sheet name="Ветераны" sheetId="6" state="hidden" r:id="rId16"/>
    <sheet name="Юниоры" sheetId="5" state="hidden" r:id="rId17"/>
    <sheet name="Взрослые" sheetId="4" state="hidden" r:id="rId18"/>
    <sheet name="П.Юниоры" sheetId="7" state="hidden" r:id="rId19"/>
    <sheet name="П.Взрослые" sheetId="8" state="hidden" r:id="rId20"/>
    <sheet name="П.Ветераны" sheetId="9" state="hidden" r:id="rId21"/>
    <sheet name="Итог" sheetId="3" state="hidden" r:id="rId22"/>
  </sheets>
  <definedNames>
    <definedName name="_xlnm._FilterDatabase" localSheetId="11" hidden="1">'Ветераны Кобели'!$A$1:$K$1</definedName>
    <definedName name="_xlnm._FilterDatabase" localSheetId="12" hidden="1">'Ветераны Суки'!$A$1:$K$1</definedName>
    <definedName name="_xlnm._FilterDatabase" localSheetId="17" hidden="1">Взрослые!$B$4:$G$44</definedName>
    <definedName name="_xlnm._FilterDatabase" localSheetId="21" hidden="1">Итог!$A$1:$G$366</definedName>
    <definedName name="_xlnm._FilterDatabase" localSheetId="6" hidden="1">Кобели!$A$1:$K$163</definedName>
    <definedName name="_xlnm._FilterDatabase" localSheetId="0" hidden="1">'Общая информация'!$A$1:$AB$453</definedName>
    <definedName name="_xlnm._FilterDatabase" localSheetId="14" hidden="1">'Общая информация (2)'!$A$1:$AB$319</definedName>
    <definedName name="_xlnm._FilterDatabase" localSheetId="1" hidden="1">'Общий рейтинг'!$A$1:$K$491</definedName>
    <definedName name="_xlnm._FilterDatabase" localSheetId="18" hidden="1">П.Юниоры!$A$1:$AB$139</definedName>
    <definedName name="_xlnm._FilterDatabase" localSheetId="4" hidden="1">Питомник!$A$1:$G$1</definedName>
    <definedName name="_xlnm._FilterDatabase" localSheetId="7" hidden="1">Суки!$A$1:$K$169</definedName>
    <definedName name="_xlnm._FilterDatabase" localSheetId="16" hidden="1">Юниоры!$K$4:$P$30</definedName>
    <definedName name="_xlnm._FilterDatabase" localSheetId="9" hidden="1">'Юниоры Кобели'!$A$1:$K$1</definedName>
    <definedName name="_xlnm._FilterDatabase" localSheetId="10" hidden="1">'Юниоры Суки'!$A$1:$K$95</definedName>
  </definedNames>
  <calcPr calcId="191029"/>
  <pivotCaches>
    <pivotCache cacheId="0" r:id="rId23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K17" i="44" l="1"/>
  <c r="K144" i="37"/>
  <c r="K155" i="37"/>
  <c r="K345" i="46"/>
  <c r="K79" i="37"/>
  <c r="K452" i="46"/>
  <c r="K386" i="46"/>
  <c r="K317" i="46"/>
  <c r="K297" i="46"/>
  <c r="K210" i="46"/>
  <c r="K195" i="46"/>
  <c r="K154" i="46"/>
  <c r="K85" i="46"/>
  <c r="K17" i="46"/>
  <c r="K221" i="46"/>
  <c r="G31" i="41"/>
  <c r="G26" i="41"/>
  <c r="K322" i="46" l="1"/>
  <c r="K243" i="46"/>
  <c r="K217" i="46"/>
  <c r="K214" i="46"/>
  <c r="K185" i="46"/>
  <c r="K181" i="46"/>
  <c r="K151" i="46"/>
  <c r="K100" i="46"/>
  <c r="K9" i="46"/>
  <c r="K265" i="46"/>
  <c r="K247" i="46"/>
  <c r="K28" i="46"/>
  <c r="K375" i="46"/>
  <c r="K237" i="46"/>
  <c r="K168" i="46"/>
  <c r="K201" i="46"/>
  <c r="K77" i="46"/>
  <c r="K114" i="46"/>
  <c r="K418" i="46"/>
  <c r="K413" i="46"/>
  <c r="K383" i="46"/>
  <c r="K348" i="46"/>
  <c r="K342" i="46"/>
  <c r="K339" i="46"/>
  <c r="K328" i="46"/>
  <c r="K314" i="46"/>
  <c r="K294" i="46"/>
  <c r="K287" i="46"/>
  <c r="K281" i="46"/>
  <c r="K278" i="46"/>
  <c r="K260" i="46"/>
  <c r="K257" i="46"/>
  <c r="K233" i="46"/>
  <c r="K229" i="46"/>
  <c r="K190" i="46"/>
  <c r="K172" i="46"/>
  <c r="K163" i="46"/>
  <c r="K140" i="46"/>
  <c r="K126" i="46"/>
  <c r="K120" i="46"/>
  <c r="K108" i="46"/>
  <c r="K95" i="46"/>
  <c r="K89" i="46"/>
  <c r="K35" i="46"/>
  <c r="K449" i="46"/>
  <c r="K390" i="46"/>
  <c r="K358" i="46"/>
  <c r="K334" i="46"/>
  <c r="K325" i="46"/>
  <c r="K311" i="46"/>
  <c r="K254" i="46"/>
  <c r="K302" i="46"/>
  <c r="K284" i="46"/>
  <c r="K269" i="46"/>
  <c r="K251" i="46"/>
  <c r="K240" i="46"/>
  <c r="K225" i="46"/>
  <c r="K206" i="46"/>
  <c r="K159" i="46"/>
  <c r="K144" i="46"/>
  <c r="K134" i="46"/>
  <c r="K103" i="46"/>
  <c r="K69" i="46"/>
  <c r="K62" i="46"/>
  <c r="K53" i="46"/>
  <c r="K45" i="46"/>
  <c r="K29" i="45" l="1"/>
  <c r="K25" i="45"/>
  <c r="K22" i="45"/>
  <c r="K19" i="45"/>
  <c r="K14" i="45"/>
  <c r="K9" i="45"/>
  <c r="K40" i="44"/>
  <c r="K44" i="44"/>
  <c r="K31" i="44"/>
  <c r="K28" i="44"/>
  <c r="K23" i="44"/>
  <c r="K20" i="44"/>
  <c r="K12" i="44"/>
  <c r="K7" i="44"/>
  <c r="K87" i="43"/>
  <c r="K74" i="43"/>
  <c r="K61" i="43"/>
  <c r="K56" i="43"/>
  <c r="K51" i="43"/>
  <c r="K48" i="43"/>
  <c r="K45" i="43"/>
  <c r="K41" i="43"/>
  <c r="K36" i="43"/>
  <c r="K32" i="43"/>
  <c r="K29" i="43"/>
  <c r="K24" i="43"/>
  <c r="K21" i="43"/>
  <c r="K17" i="43"/>
  <c r="K9" i="43"/>
  <c r="G21" i="41"/>
  <c r="G81" i="41"/>
  <c r="G76" i="41"/>
  <c r="G66" i="41"/>
  <c r="G61" i="41"/>
  <c r="G46" i="41"/>
  <c r="K23" i="39"/>
  <c r="K57" i="39"/>
  <c r="K54" i="39"/>
  <c r="K51" i="39"/>
  <c r="K48" i="39"/>
  <c r="K45" i="39"/>
  <c r="K39" i="39"/>
  <c r="K35" i="39"/>
  <c r="K30" i="39"/>
  <c r="K18" i="39"/>
  <c r="K9" i="39"/>
  <c r="K143" i="38"/>
  <c r="K138" i="38"/>
  <c r="K125" i="38"/>
  <c r="K122" i="38"/>
  <c r="K110" i="38"/>
  <c r="K107" i="38"/>
  <c r="K104" i="38"/>
  <c r="K101" i="38"/>
  <c r="K98" i="38"/>
  <c r="K80" i="38"/>
  <c r="K93" i="38"/>
  <c r="K88" i="38"/>
  <c r="K85" i="38"/>
  <c r="K77" i="38"/>
  <c r="K74" i="38"/>
  <c r="K71" i="38"/>
  <c r="K68" i="38"/>
  <c r="K64" i="38"/>
  <c r="K60" i="38"/>
  <c r="K53" i="38"/>
  <c r="K49" i="38"/>
  <c r="K45" i="38"/>
  <c r="K41" i="38"/>
  <c r="K35" i="38"/>
  <c r="K29" i="38"/>
  <c r="K23" i="38"/>
  <c r="K18" i="38"/>
  <c r="K12" i="38"/>
  <c r="K8" i="38"/>
  <c r="K129" i="37"/>
  <c r="K115" i="37"/>
  <c r="K111" i="37"/>
  <c r="K107" i="37"/>
  <c r="K104" i="37"/>
  <c r="K99" i="37"/>
  <c r="K92" i="37"/>
  <c r="K89" i="37"/>
  <c r="K83" i="37"/>
  <c r="K76" i="37"/>
  <c r="K72" i="37"/>
  <c r="K69" i="37"/>
  <c r="K65" i="37"/>
  <c r="K62" i="37"/>
  <c r="K55" i="37"/>
  <c r="K50" i="37"/>
  <c r="K46" i="37"/>
  <c r="K38" i="37"/>
  <c r="K35" i="37"/>
  <c r="K28" i="37"/>
  <c r="K19" i="37"/>
  <c r="K11" i="37"/>
  <c r="H8" i="5" l="1"/>
  <c r="H6" i="5"/>
  <c r="G14" i="4"/>
  <c r="G9" i="4"/>
  <c r="G2" i="3"/>
  <c r="P10" i="6"/>
  <c r="P9" i="6"/>
  <c r="P6" i="6"/>
  <c r="P5" i="6"/>
  <c r="H6" i="6"/>
  <c r="H5" i="6"/>
  <c r="O11" i="4"/>
  <c r="O10" i="4"/>
  <c r="O9" i="4"/>
  <c r="O8" i="4"/>
  <c r="O7" i="4"/>
  <c r="O6" i="4"/>
  <c r="O5" i="4"/>
  <c r="G18" i="4"/>
  <c r="G15" i="4"/>
  <c r="G13" i="4"/>
  <c r="G12" i="4"/>
  <c r="G11" i="4"/>
  <c r="G10" i="4"/>
  <c r="P10" i="5"/>
  <c r="P9" i="5"/>
  <c r="P8" i="5"/>
  <c r="P6" i="5"/>
  <c r="P5" i="5"/>
  <c r="H16" i="5"/>
  <c r="H15" i="5"/>
  <c r="H14" i="5"/>
  <c r="H13" i="5"/>
  <c r="H12" i="5"/>
  <c r="H11" i="5"/>
  <c r="H9" i="5"/>
  <c r="H7" i="5"/>
  <c r="H5" i="5"/>
  <c r="H10" i="5"/>
  <c r="G7" i="4"/>
  <c r="G6" i="4"/>
  <c r="G5" i="4"/>
  <c r="G11" i="3"/>
  <c r="G3" i="3"/>
  <c r="G28" i="3"/>
  <c r="G55" i="3"/>
  <c r="G32" i="3"/>
  <c r="G64" i="3"/>
  <c r="G22" i="3"/>
  <c r="G29" i="3"/>
  <c r="G85" i="3"/>
  <c r="G84" i="3"/>
  <c r="G19" i="3"/>
  <c r="G92" i="3"/>
  <c r="G45" i="3"/>
  <c r="G41" i="3"/>
  <c r="G7" i="3"/>
  <c r="G50" i="3"/>
  <c r="G66" i="3"/>
  <c r="G48" i="3"/>
  <c r="G58" i="3"/>
  <c r="G30" i="3"/>
  <c r="G63" i="3"/>
  <c r="G70" i="3"/>
  <c r="G51" i="3"/>
  <c r="G31" i="3"/>
  <c r="G27" i="3"/>
  <c r="G20" i="3"/>
  <c r="G40" i="3"/>
  <c r="G12" i="3"/>
  <c r="G5" i="3"/>
  <c r="G52" i="3"/>
  <c r="G8" i="3"/>
  <c r="G23" i="3"/>
  <c r="G80" i="3"/>
  <c r="G38" i="3"/>
  <c r="G60" i="3"/>
  <c r="G69" i="3"/>
  <c r="G6" i="3"/>
  <c r="G62" i="3"/>
  <c r="G65" i="3"/>
  <c r="G9" i="3"/>
  <c r="G71" i="3"/>
  <c r="G4" i="3"/>
  <c r="G91" i="3"/>
  <c r="G49" i="3"/>
  <c r="G26" i="3"/>
  <c r="G18" i="3"/>
  <c r="G68" i="3"/>
  <c r="G25" i="3"/>
  <c r="G53" i="3"/>
  <c r="G72" i="3"/>
  <c r="G46" i="3"/>
  <c r="G54" i="3"/>
  <c r="G36" i="3"/>
  <c r="G83" i="3"/>
  <c r="G13" i="3"/>
  <c r="G33" i="3"/>
  <c r="G34" i="3"/>
  <c r="G67" i="3"/>
  <c r="G14" i="3"/>
  <c r="G15" i="3"/>
  <c r="G59" i="3"/>
  <c r="G39" i="3"/>
  <c r="G24" i="3"/>
  <c r="G73" i="3"/>
  <c r="G10" i="3"/>
  <c r="G16" i="3"/>
  <c r="G37" i="3"/>
  <c r="G21" i="3"/>
  <c r="G61" i="3"/>
  <c r="G88" i="3"/>
  <c r="G79" i="3"/>
  <c r="G86" i="3"/>
  <c r="G17" i="3"/>
  <c r="G57" i="3"/>
</calcChain>
</file>

<file path=xl/sharedStrings.xml><?xml version="1.0" encoding="utf-8"?>
<sst xmlns="http://schemas.openxmlformats.org/spreadsheetml/2006/main" count="20998" uniqueCount="1796">
  <si>
    <t>№ по ката-логу</t>
  </si>
  <si>
    <t>Кличка собаки</t>
  </si>
  <si>
    <t>Питомник</t>
  </si>
  <si>
    <t>Дата рождения</t>
  </si>
  <si>
    <t>Номер родословной</t>
  </si>
  <si>
    <t>Класс</t>
  </si>
  <si>
    <t>Оценка</t>
  </si>
  <si>
    <t>Победитель класса</t>
  </si>
  <si>
    <t>ПК</t>
  </si>
  <si>
    <t>ЮПК</t>
  </si>
  <si>
    <t>ВПК</t>
  </si>
  <si>
    <t>КЧК</t>
  </si>
  <si>
    <t>ЮКЧК</t>
  </si>
  <si>
    <t>ВКЧК</t>
  </si>
  <si>
    <t>СС</t>
  </si>
  <si>
    <t>ЮСС</t>
  </si>
  <si>
    <t>ВСС</t>
  </si>
  <si>
    <t>Дата проведения выставки</t>
  </si>
  <si>
    <t>Ранг выставки</t>
  </si>
  <si>
    <t>Город</t>
  </si>
  <si>
    <t>Участвовало собак</t>
  </si>
  <si>
    <t>Пол собаки</t>
  </si>
  <si>
    <t>Б</t>
  </si>
  <si>
    <t>ЮН1</t>
  </si>
  <si>
    <t>ПРМ</t>
  </si>
  <si>
    <t>ОТЛ</t>
  </si>
  <si>
    <t>ОТК</t>
  </si>
  <si>
    <t>ЧЕМ</t>
  </si>
  <si>
    <t xml:space="preserve">РУС РПХ НЕКАР </t>
  </si>
  <si>
    <t>ФОМ ХАУС ХЕЛЕН</t>
  </si>
  <si>
    <t>CW</t>
  </si>
  <si>
    <t>РУС РПХ НЕКАР ДЕМОН</t>
  </si>
  <si>
    <t>СТАВР ВОН ХАУС БЕЛОГОРИЕ</t>
  </si>
  <si>
    <t>5975521</t>
  </si>
  <si>
    <t>ЩЕН</t>
  </si>
  <si>
    <t>ЮН2</t>
  </si>
  <si>
    <t>5684376</t>
  </si>
  <si>
    <t>5866826</t>
  </si>
  <si>
    <t>5972621</t>
  </si>
  <si>
    <t>ВЕТ</t>
  </si>
  <si>
    <t>ИЗ АГЛИЦКОГО САДА</t>
  </si>
  <si>
    <t>ОЛЬБУРД</t>
  </si>
  <si>
    <t xml:space="preserve"> ИЗ ТВЕРСКОГО ДОМА</t>
  </si>
  <si>
    <t xml:space="preserve">ИЗ ДОМА ТОРРА </t>
  </si>
  <si>
    <t>ИЗ ТВЕРСКОГО ДОМА</t>
  </si>
  <si>
    <t>ТАНО ФОМ ХАУС ХЕЛЕН</t>
  </si>
  <si>
    <t>ОЛЬБУРД КРИСТАЛ</t>
  </si>
  <si>
    <t>5972616</t>
  </si>
  <si>
    <t>5868314</t>
  </si>
  <si>
    <t>5682839</t>
  </si>
  <si>
    <t>5686844</t>
  </si>
  <si>
    <t>5580808</t>
  </si>
  <si>
    <t>5582972</t>
  </si>
  <si>
    <t>РАБ</t>
  </si>
  <si>
    <t>4893738</t>
  </si>
  <si>
    <t>3995578</t>
  </si>
  <si>
    <t>4767635</t>
  </si>
  <si>
    <t>5977237</t>
  </si>
  <si>
    <t>5978616</t>
  </si>
  <si>
    <t>5972620</t>
  </si>
  <si>
    <t>5683068</t>
  </si>
  <si>
    <t>5861290</t>
  </si>
  <si>
    <t>5683064</t>
  </si>
  <si>
    <t>4426031</t>
  </si>
  <si>
    <t>КЧК В КАЖДОМ КЛАССЕ</t>
  </si>
  <si>
    <t>ВОРОНЕЖ</t>
  </si>
  <si>
    <t>СУКА</t>
  </si>
  <si>
    <t>КОБЕЛЬ</t>
  </si>
  <si>
    <t>ФЛАЙ ФЛАУ</t>
  </si>
  <si>
    <t>РОТФАРТ ЛЕРОЙ</t>
  </si>
  <si>
    <t>РОТФАРТ</t>
  </si>
  <si>
    <t>РОТТХАРБУРГ РУДЕР ВИНЧ</t>
  </si>
  <si>
    <t>ИЗ ДОМА ТОРРА</t>
  </si>
  <si>
    <t>С БЕРЕГА ТУРЫ</t>
  </si>
  <si>
    <t>ОЛЬБУРД ЖОЗИ</t>
  </si>
  <si>
    <t xml:space="preserve">СЕЛЕНА ИЗ ДОМА ТОРРА </t>
  </si>
  <si>
    <t>ВОН ХАУС БЕЛОГОРИЕ</t>
  </si>
  <si>
    <t xml:space="preserve">ФАРВИСТ ГОЛД </t>
  </si>
  <si>
    <t>РУБИНА ИЗ АГЛИЦКОГО САДА</t>
  </si>
  <si>
    <t>ФАРВИСТ ГОЛД КОДИ</t>
  </si>
  <si>
    <t>АРТ ГУАРД</t>
  </si>
  <si>
    <t>ФАРВИСТ ГОЛД</t>
  </si>
  <si>
    <t>ЕРМОССО КАНИС ГАМБИТ</t>
  </si>
  <si>
    <t>5975587</t>
  </si>
  <si>
    <t>ЕРМОССО КАНИС</t>
  </si>
  <si>
    <t>ТИМ ВОЛЬФГАНГ</t>
  </si>
  <si>
    <t xml:space="preserve"> ИЗ ДОМА ТОРРА</t>
  </si>
  <si>
    <t>РУС ШВАРЦМЕЙСТЕР</t>
  </si>
  <si>
    <t>ХАУЗ БЛЭЙК БИСТ ВАЛЕРОН</t>
  </si>
  <si>
    <t>ВИНД ОФ ЧЕЙНЖ ФОМ ХАУС ХЕЛЕН</t>
  </si>
  <si>
    <t>УИЛЬЯМ ШИРОН С БЕРЕГА ТУРЫ</t>
  </si>
  <si>
    <t xml:space="preserve"> С БЕРЕГА ТУРЫ</t>
  </si>
  <si>
    <t>АКИРА РУС ШВАРЦМЕЙСТЕР С ТАНАИСА</t>
  </si>
  <si>
    <t>ТИМ ВОЛЬФГАНГ АНГАРА</t>
  </si>
  <si>
    <t>5118115</t>
  </si>
  <si>
    <t>5680016</t>
  </si>
  <si>
    <t>ХАУЗ БЛЭЙК БИСТ</t>
  </si>
  <si>
    <t xml:space="preserve">ТИМ ВОЛЬФГАНГ </t>
  </si>
  <si>
    <t>РУС ШВАРЦМЕЙСТЕР СИМБО</t>
  </si>
  <si>
    <t xml:space="preserve">РУС ШВАРЦМЕЙСТЕР </t>
  </si>
  <si>
    <t>С ТАНАИСА</t>
  </si>
  <si>
    <t>5235028</t>
  </si>
  <si>
    <t>ОЛЬБУРД РУБИ</t>
  </si>
  <si>
    <t>ЧЕРЧИЛЬ КИНГ С БЕРЕГА ТУРЫ</t>
  </si>
  <si>
    <t>ЖАНЕЙРО СВЕТЛЫЙ</t>
  </si>
  <si>
    <t>ЮЛИЙ МАЙЛО С БЕРЕГА ТУРЫ</t>
  </si>
  <si>
    <t>5866376</t>
  </si>
  <si>
    <t>5459994</t>
  </si>
  <si>
    <t>ЦАПТОР СОУЛ</t>
  </si>
  <si>
    <t>ЦАПТОР СОУЛ АПРИОРИ</t>
  </si>
  <si>
    <t>ДНЕПРОВСКИЙ БАСТИОН ВИРТА</t>
  </si>
  <si>
    <t>ДНЕПРОВСКИЙ БАСТИОН</t>
  </si>
  <si>
    <t>UKU. 0424540</t>
  </si>
  <si>
    <t>FFF 1030</t>
  </si>
  <si>
    <t>4892709</t>
  </si>
  <si>
    <t>ЮКОС С ТАНАИСА</t>
  </si>
  <si>
    <t>КЕНЗО ИЗ ДОМА ШВЕДОВЫХ</t>
  </si>
  <si>
    <t>ИЗ ДОМА ШВЕДОВЫХ</t>
  </si>
  <si>
    <t>ФЛАЙ ФЛАУ КЛАВА КОКА</t>
  </si>
  <si>
    <t>ФЛАЙ ФЛАУ ЗАКОННАЯ ВЛАСТЬ</t>
  </si>
  <si>
    <t>ФЛАЙ ФЛАУ ПЛАЗА ВИЖН</t>
  </si>
  <si>
    <t>5684454</t>
  </si>
  <si>
    <t>УИДЖ КЕЙТ ИЗ ЧЕРНОГО ЯНТАРЯ</t>
  </si>
  <si>
    <t>ИЗ БОЙКОГО ДОМА</t>
  </si>
  <si>
    <t>РУС РПХ НЕКАР</t>
  </si>
  <si>
    <t>ЧИНЗАНА ИЗ ДОМА ТОРРА</t>
  </si>
  <si>
    <t>5582973</t>
  </si>
  <si>
    <t>MAY 423</t>
  </si>
  <si>
    <t xml:space="preserve">РОТТХАРБУРГ </t>
  </si>
  <si>
    <t>РОТФАРТ ЛЕННОКС</t>
  </si>
  <si>
    <t>ЧАЧА ИЗ ДОМА ТОРРА</t>
  </si>
  <si>
    <t>ЧИКСА ИЗ ДОМА ТОРРА</t>
  </si>
  <si>
    <t>MAY 419</t>
  </si>
  <si>
    <t>MAY 422</t>
  </si>
  <si>
    <t>ЕРМОССО КАНИС ЕВРОПА</t>
  </si>
  <si>
    <t>ЛК</t>
  </si>
  <si>
    <t>ЛС</t>
  </si>
  <si>
    <t>ЛКЮ</t>
  </si>
  <si>
    <t>ЛСЮ</t>
  </si>
  <si>
    <t>Видное, п. Битца</t>
  </si>
  <si>
    <t>ЛВК</t>
  </si>
  <si>
    <t>ЛВС</t>
  </si>
  <si>
    <t>РУС РПХ НЕКАР РАЙТ ОН ТАЙМ</t>
  </si>
  <si>
    <t>6416084</t>
  </si>
  <si>
    <t>RPH 2031</t>
  </si>
  <si>
    <t>6220472</t>
  </si>
  <si>
    <t>6225343</t>
  </si>
  <si>
    <t>6226216</t>
  </si>
  <si>
    <t>РУС РПХ НЕКАР ЭТАЛОН</t>
  </si>
  <si>
    <t xml:space="preserve">САФАРИ ИЗ ДОМА ТОРРА </t>
  </si>
  <si>
    <t>ПЛУТО ПРАЙМ С БЕРЕГА ТУРЫ</t>
  </si>
  <si>
    <t>ЖОЙСЕН ЖАК С БЕРЕГА ТУРЫ</t>
  </si>
  <si>
    <t>МОДНЫЙ БРЕНД КИНЖАЛ</t>
  </si>
  <si>
    <t>ЭЙР ФОРС</t>
  </si>
  <si>
    <t>DUTCH ONYX SAMIR</t>
  </si>
  <si>
    <t>БАККАРДИ МОДНЫЙ БРЕНД С ТОБОЛЬСКОГО ЯРА</t>
  </si>
  <si>
    <t>БЭЙЛИС С ТОБОЛЬСКОГО ЯРА</t>
  </si>
  <si>
    <t>МОДНЫЙ БРЕНД КАТЮША</t>
  </si>
  <si>
    <t>ОЛЬБУРД СТЕФАНКА ДЛЯ ДИНАСТИЯ ЮГРЫ</t>
  </si>
  <si>
    <t>РОТТВЕСТХАУС ЗИГРИН</t>
  </si>
  <si>
    <t>РУМБА ИВОЛТ'С БЛЭК ИЗ БОЙКОГО ДОМА</t>
  </si>
  <si>
    <t>МАНТРА ИЗ БОЙКОГО ДОМА</t>
  </si>
  <si>
    <t>MRD 3749</t>
  </si>
  <si>
    <t>DMU 2305</t>
  </si>
  <si>
    <t>6220668</t>
  </si>
  <si>
    <t>DMU 2259</t>
  </si>
  <si>
    <t>DEA 4913</t>
  </si>
  <si>
    <t>6099939</t>
  </si>
  <si>
    <t>5977697</t>
  </si>
  <si>
    <t>6093110</t>
  </si>
  <si>
    <t>6094068</t>
  </si>
  <si>
    <t>6416596</t>
  </si>
  <si>
    <t>5455130</t>
  </si>
  <si>
    <t>5332151</t>
  </si>
  <si>
    <t>4899567</t>
  </si>
  <si>
    <t>4762240</t>
  </si>
  <si>
    <t>3914151</t>
  </si>
  <si>
    <t>SBQ 006</t>
  </si>
  <si>
    <t>SBQ 007</t>
  </si>
  <si>
    <t>6220395</t>
  </si>
  <si>
    <t>6099073</t>
  </si>
  <si>
    <t>DEA 4941</t>
  </si>
  <si>
    <t>6094598</t>
  </si>
  <si>
    <t>BBE 1284</t>
  </si>
  <si>
    <t>DER 7806</t>
  </si>
  <si>
    <t>4647214</t>
  </si>
  <si>
    <t>5864144</t>
  </si>
  <si>
    <t>5459996</t>
  </si>
  <si>
    <t>3793358</t>
  </si>
  <si>
    <t>Тюмень</t>
  </si>
  <si>
    <t>ГРОСС ШВАРЦЕР ХЕЛЬД</t>
  </si>
  <si>
    <t>ШВАРЦЕР ХЕЛЬД</t>
  </si>
  <si>
    <t>ФАРВИСТ ГОЛД НЬЮКЛЕА ЭНЕРДЖИ</t>
  </si>
  <si>
    <t>МОДНЫЙ БРЕНД</t>
  </si>
  <si>
    <t>DUTCH ONYX</t>
  </si>
  <si>
    <t>МОДНЫЙ БРЕНД АДМИРАЛ</t>
  </si>
  <si>
    <t>МОДНЫЙ БРЕНД ЮСТАС АЛЕКСУ</t>
  </si>
  <si>
    <t>ЯНУШ II С БЕРЕГА ТУРЫ</t>
  </si>
  <si>
    <t>ЖАННО ЖУК С БЕРЕГА ТУРЫ</t>
  </si>
  <si>
    <t>ФАРВИСТ ГОЛД РОЛЕКС</t>
  </si>
  <si>
    <t>С ТОБОЛЬСКОГО ЯРА</t>
  </si>
  <si>
    <t>РОТТВЕСТХАУС ЖАКЛИН</t>
  </si>
  <si>
    <t>РОТТВЕСТХАУС</t>
  </si>
  <si>
    <t xml:space="preserve">МОДНЫЙ БРЕНД </t>
  </si>
  <si>
    <t>ДИНАСТИЯ ЮГРЫ</t>
  </si>
  <si>
    <t>ФИККЕ ФРАУ С БЕРЕГА ТУРЫ</t>
  </si>
  <si>
    <t>МОДНЫЙ БРЕНД ДЕМИ МУР</t>
  </si>
  <si>
    <t>ФАРВИСТ ГОЛД КАРАБЕЛЛА</t>
  </si>
  <si>
    <t>ЮЖАННА ЯНА С БЕРЕГА ТУРЫ</t>
  </si>
  <si>
    <t xml:space="preserve"> ИЗ БОЙКОГО ДОМА</t>
  </si>
  <si>
    <t>БУРБОН 2 ИЗ ДОМА ТОРРА</t>
  </si>
  <si>
    <t>ФЛАЙ ФЛАУ МАЖОР</t>
  </si>
  <si>
    <t>БОСТОН ВОН ХАУС БЕЛОГОРИЕ</t>
  </si>
  <si>
    <t>ХОТРЕЙН ЛИНКОЛЬН</t>
  </si>
  <si>
    <t>ШАНГО</t>
  </si>
  <si>
    <t>IMMEX TOP BLACK</t>
  </si>
  <si>
    <t>CAMMCASTLE'S BLACK TOBASCO</t>
  </si>
  <si>
    <t>ЗАРА ФОН ГРЮНЕН ХЮГЕЛЬН</t>
  </si>
  <si>
    <t>ЗИВЕРТ ФОН ГРЮНЕН ХЮГЕЛЬН</t>
  </si>
  <si>
    <t>АМЕЛИ ИЗ ДОМА ТОРРА</t>
  </si>
  <si>
    <t>АДЖАМБА С ТАНАИСА</t>
  </si>
  <si>
    <t>АРИКА С ТАНАИСА</t>
  </si>
  <si>
    <t>БЕЛОВЕД КРИМЕЯ САПФИРА</t>
  </si>
  <si>
    <t>КРИСТА ИЗ ПРАЙД МЕН</t>
  </si>
  <si>
    <t>ORNIKA TOP BLACK</t>
  </si>
  <si>
    <t>DIVA VOM TAMRIEL</t>
  </si>
  <si>
    <t>РУС РПХ НЕКАР КУБА II</t>
  </si>
  <si>
    <t>FFF 1061</t>
  </si>
  <si>
    <t>MAY 433</t>
  </si>
  <si>
    <t>FFF 1063</t>
  </si>
  <si>
    <t>UKU. 0520011</t>
  </si>
  <si>
    <t>6226945</t>
  </si>
  <si>
    <t>6094840</t>
  </si>
  <si>
    <t>6099314</t>
  </si>
  <si>
    <t>DNC 1131</t>
  </si>
  <si>
    <t>6226218</t>
  </si>
  <si>
    <t>5683201</t>
  </si>
  <si>
    <t>5584272</t>
  </si>
  <si>
    <t>FFF 1064</t>
  </si>
  <si>
    <t>DBZ 6269</t>
  </si>
  <si>
    <t>JEE 7545</t>
  </si>
  <si>
    <t>JEE 7549</t>
  </si>
  <si>
    <t>FFF 1054</t>
  </si>
  <si>
    <t>MAY 430</t>
  </si>
  <si>
    <t>6419934</t>
  </si>
  <si>
    <t>6221716</t>
  </si>
  <si>
    <t>6221712</t>
  </si>
  <si>
    <t>6221714</t>
  </si>
  <si>
    <t>843094100899950</t>
  </si>
  <si>
    <t>SNI 982</t>
  </si>
  <si>
    <t>6221852</t>
  </si>
  <si>
    <t>6415077</t>
  </si>
  <si>
    <t>IXZ 1792</t>
  </si>
  <si>
    <t>IXZ 1793</t>
  </si>
  <si>
    <t>6225345</t>
  </si>
  <si>
    <t>6220148</t>
  </si>
  <si>
    <t>5687761</t>
  </si>
  <si>
    <t>5580763</t>
  </si>
  <si>
    <t>6225497</t>
  </si>
  <si>
    <t>ФЛАЙ ФЛАУ МЕГЛИН</t>
  </si>
  <si>
    <t>МАСТЕР ИЗ ДОМА ШВЕДОВЫХ</t>
  </si>
  <si>
    <t>РОТФАРТ УРАЙ</t>
  </si>
  <si>
    <t>ОЛЬБУРД БАЛЕРИОН</t>
  </si>
  <si>
    <t>СЕНАТОР ИЗ ДОМА ТОРРА</t>
  </si>
  <si>
    <t>ИЗ ЧЕРНОГО ЯНТАРЯ</t>
  </si>
  <si>
    <t>АРТ ГУАРД МАКЛАУТ</t>
  </si>
  <si>
    <t>TOP BLACK</t>
  </si>
  <si>
    <t>CAMMCASTLE'S</t>
  </si>
  <si>
    <t>ДАРК ДРАКОН ЭРАГОН</t>
  </si>
  <si>
    <t>ВОЛТУРИ ИЗ ДОМА ТОРРА</t>
  </si>
  <si>
    <t>ФЛАЙ ФЛАУ МАФИЯ</t>
  </si>
  <si>
    <t>РОТФАРТ ЭКСТРА</t>
  </si>
  <si>
    <t>ФОН ГРЮНЕН ХЮГЕЛЬН</t>
  </si>
  <si>
    <t>ФЛАЙ ФЛАУ ЛЮСЕНТ СТАР</t>
  </si>
  <si>
    <t>НИКА ИЗ ДОМА ШВЕДОВЫХ</t>
  </si>
  <si>
    <t>БЕЛОВЕД КРИМЕЯ</t>
  </si>
  <si>
    <t>ИЗ ПРАЙД МЕН</t>
  </si>
  <si>
    <t>МЕРЛИН МОНРО ИЗ ДОМА ШВЕДОВЫХ</t>
  </si>
  <si>
    <t>ТИМ ВОЛЬФГАНГ ВЕГА</t>
  </si>
  <si>
    <t>ТИМ ВОЛЬФГАНГ ВАНГА</t>
  </si>
  <si>
    <t>НИКИТА II ИЗ ТВЕРСКОГО ДОМА</t>
  </si>
  <si>
    <t>РУС РПХ НЕКАР ДАЙКИРИ</t>
  </si>
  <si>
    <t>ВАЛЬКИРИЯ ФОН ГРЮНЕН ХЮГЕЛЬН</t>
  </si>
  <si>
    <t xml:space="preserve">АСТА ЛА ВИСТА ИЗ ДОМА ТОРРА </t>
  </si>
  <si>
    <t>VOM TAMRIEL</t>
  </si>
  <si>
    <t>3265341</t>
  </si>
  <si>
    <t>РУС РПХ НЕКАР АЛЬФ</t>
  </si>
  <si>
    <t>ОЛЬБУРД ЛАККИ</t>
  </si>
  <si>
    <t>ФЭЙС ИЗ ТВЕРСКОГО ДОМА</t>
  </si>
  <si>
    <t>БОЛДРИЧ ВИКТОРИ ЗАГРЕЙ</t>
  </si>
  <si>
    <t>ЭКСТРА ГЛОСС ЕРШТЕДТ</t>
  </si>
  <si>
    <t>KURFURST KAIROS</t>
  </si>
  <si>
    <t>ЭКСТРА ГЛОСС ЕМИНЕНТ</t>
  </si>
  <si>
    <t>ЭКСТРА ГЛОСС ЛЮКА</t>
  </si>
  <si>
    <t>ЕРМОССО КАНИС ТИФФАНИ</t>
  </si>
  <si>
    <t>ХОРСМАН'С СТАЙЛ ПАПРИКА</t>
  </si>
  <si>
    <t>ЭКСТРА ГЛОСС ДОМИНАНТА</t>
  </si>
  <si>
    <t>ТАЙГЕР ЛАНД ДЕЛЬТА ДЕДЛИ ГРИП</t>
  </si>
  <si>
    <t>ТАЙГЕР ЛАНД ШИРА</t>
  </si>
  <si>
    <t>ODRI TOP BLACK</t>
  </si>
  <si>
    <t>ТАЙГЕР ЛАНД ДЕРИКА</t>
  </si>
  <si>
    <t>AXV 8335</t>
  </si>
  <si>
    <t>6226752</t>
  </si>
  <si>
    <t>5339143</t>
  </si>
  <si>
    <t>4765108</t>
  </si>
  <si>
    <t>6098788</t>
  </si>
  <si>
    <t>5337299</t>
  </si>
  <si>
    <t>5971539</t>
  </si>
  <si>
    <t>5588768</t>
  </si>
  <si>
    <t>4426065</t>
  </si>
  <si>
    <t>4187820</t>
  </si>
  <si>
    <t>UKU. 0418192</t>
  </si>
  <si>
    <t>4426064</t>
  </si>
  <si>
    <t xml:space="preserve">ХОРСМАН'С </t>
  </si>
  <si>
    <t xml:space="preserve">ТАЙГЕР ЛАНД </t>
  </si>
  <si>
    <t xml:space="preserve"> TOP BLACK</t>
  </si>
  <si>
    <t>ЭКСТРА ГЛОСС</t>
  </si>
  <si>
    <t>БОЛДРИЧ ВИКТОРИ</t>
  </si>
  <si>
    <t>Южно-Сахалинск</t>
  </si>
  <si>
    <t>ТАНАС ИЗ ТВЕРСКОГО ДОМА</t>
  </si>
  <si>
    <t>ТЕХАС ИЗ ТВЕРСКОГО ДОМА</t>
  </si>
  <si>
    <t>BRUTAL ROTT-HOUSE ČOVIC</t>
  </si>
  <si>
    <t>ЗАХАР ОФ МЕЛЕНХАУС</t>
  </si>
  <si>
    <t>ХАУЗ БЛЭЙК БИСТ КАЙЗЕР</t>
  </si>
  <si>
    <t>ФЛАЙ ФЛАУ ВЕКСЕЛЬ</t>
  </si>
  <si>
    <t>МАРВЛАД ЗЕНТАУРА БРЕЙТ</t>
  </si>
  <si>
    <t>AGU 4033</t>
  </si>
  <si>
    <t>AGU 4034</t>
  </si>
  <si>
    <t>JR 731323 RW</t>
  </si>
  <si>
    <t>KRY 3311</t>
  </si>
  <si>
    <t>BVV 2014</t>
  </si>
  <si>
    <t>6090093</t>
  </si>
  <si>
    <t>5585970</t>
  </si>
  <si>
    <t>5868102</t>
  </si>
  <si>
    <t>5688454</t>
  </si>
  <si>
    <t>IXZ 3055</t>
  </si>
  <si>
    <t>DVA 6903</t>
  </si>
  <si>
    <t>5869941</t>
  </si>
  <si>
    <t>4643860</t>
  </si>
  <si>
    <t>4211824</t>
  </si>
  <si>
    <t>5866185</t>
  </si>
  <si>
    <t>3882062</t>
  </si>
  <si>
    <t>р-н. Кстовский, д. Чаглава</t>
  </si>
  <si>
    <t>ROTT-HOUSE ČOVIC</t>
  </si>
  <si>
    <t>ОФ МЕЛЕНХАУС</t>
  </si>
  <si>
    <t>КЛЕВРУС КОХАС АКРОС</t>
  </si>
  <si>
    <t>КЛЕВРУС КОХАС</t>
  </si>
  <si>
    <t>КОБА ИЗ ТВЕРСКОГО ДОМА</t>
  </si>
  <si>
    <t>ЕРМОССО КАНИС ИНФАНТА</t>
  </si>
  <si>
    <t xml:space="preserve">МАРВЛАД </t>
  </si>
  <si>
    <t>ЛАТИКА ИЗ ТВЕРСКОГО ДОМА</t>
  </si>
  <si>
    <t>ХАУЗ БЛЭЙК БИСТ СЛАВА ФРОМ МИЛЛЕРОН</t>
  </si>
  <si>
    <t>БЭЛЛА СНЕЖНАЯ КОРОЛЕВА</t>
  </si>
  <si>
    <t>ФЛАЙ ФЛАУ ВЕРХОВНАЯ ВЛАСТЬ ВЕЛЕС</t>
  </si>
  <si>
    <t>РИВА АЛЬТА ДЕЛЬ ДОН АРНИ</t>
  </si>
  <si>
    <t>ПЕРСЕЙ СЫН ДЖИДАЯ</t>
  </si>
  <si>
    <t>ДАРЛИНГ ФЕМЕЛИ НАЙТ СТАР</t>
  </si>
  <si>
    <t>ДАРЛИНГ ФЕМЕЛИ ЧЕМПИОН</t>
  </si>
  <si>
    <t>ДАРЛИНГ ФЕМЕЛИ КЛАВДИЯ</t>
  </si>
  <si>
    <t>ФАЙЕР ЛЕДИ ИЗ ДОМА ТОРРА</t>
  </si>
  <si>
    <t>TZS 2985</t>
  </si>
  <si>
    <t>5978613</t>
  </si>
  <si>
    <t>5681208</t>
  </si>
  <si>
    <t>5865530</t>
  </si>
  <si>
    <t>4330219</t>
  </si>
  <si>
    <t>5586729</t>
  </si>
  <si>
    <t>5335085</t>
  </si>
  <si>
    <t>4899700</t>
  </si>
  <si>
    <t>3936933</t>
  </si>
  <si>
    <t>6222211</t>
  </si>
  <si>
    <t>6222722</t>
  </si>
  <si>
    <t>5680448</t>
  </si>
  <si>
    <t>5583406</t>
  </si>
  <si>
    <t>5867935</t>
  </si>
  <si>
    <t>Находка</t>
  </si>
  <si>
    <t>НЕРОН ИЗ ТВЕРСКОГО ДОМА</t>
  </si>
  <si>
    <t xml:space="preserve">ДАРЛИНГ ФЕМЕЛИ </t>
  </si>
  <si>
    <t>ДАРЛИНГ ФЕМЕЛИ ЕЛОР</t>
  </si>
  <si>
    <t>РЕНЕССАНС ФАЙЕР</t>
  </si>
  <si>
    <t>АКИДЭЗ ДЖЕДАЙ</t>
  </si>
  <si>
    <t xml:space="preserve">АКИДЭЗ </t>
  </si>
  <si>
    <t>ДАРЛИНГ ФЕМЕЛИ</t>
  </si>
  <si>
    <t xml:space="preserve">
SHAN VOM HAUSE NADJA</t>
  </si>
  <si>
    <t>VOM HAUSE NADJA</t>
  </si>
  <si>
    <t>ДАРЛИНГ ФЕМЕЛИ ГРАНД ВИКТОРИЯ</t>
  </si>
  <si>
    <t>РУС РПХ НЕКАР ФРЭЙЯ</t>
  </si>
  <si>
    <t>ЧЕРРИ БЛЕК ИНФАНТА ИЗ АГЛИЦКОГО САДА</t>
  </si>
  <si>
    <t>БАТЫР С ТАНАИСА</t>
  </si>
  <si>
    <t>ЗИ ЗИ ТОП ОФ МЕЛЕНХАУС</t>
  </si>
  <si>
    <t>ФАРВИСТ ГОЛД МЭНКЕТЧЕР МОРИАРТИ</t>
  </si>
  <si>
    <t>РОТТХАРБУРГ ЯРОМИР ФОНСТАЙЛ</t>
  </si>
  <si>
    <t>ДЭ АШЕНВАЛЬ ЦИЦЕРОН</t>
  </si>
  <si>
    <t>MAXIMUS TIMIT-TOR</t>
  </si>
  <si>
    <t>АКСЛЕН ЭРИКА</t>
  </si>
  <si>
    <t>АКИМА РУС ШВАРЦМЕЙСТЕР С ТАНАИСА</t>
  </si>
  <si>
    <t>ЦЕЙСА ИЗ ДОМА ТОРРА</t>
  </si>
  <si>
    <t>ОЛЬБУРД КАТРИН</t>
  </si>
  <si>
    <t>АФСАТИ МОНА ЛИЗА</t>
  </si>
  <si>
    <t>ОЛЬБУРД ЖЕКА</t>
  </si>
  <si>
    <t>САФАРИ ИЗ ДОМА ТОРРА</t>
  </si>
  <si>
    <t>04.04.2021</t>
  </si>
  <si>
    <t>14.04.2021</t>
  </si>
  <si>
    <t>08.02.2021</t>
  </si>
  <si>
    <t>16.01.2021</t>
  </si>
  <si>
    <t>20.09.2020</t>
  </si>
  <si>
    <t>15.12.2020</t>
  </si>
  <si>
    <t>28.09.2020</t>
  </si>
  <si>
    <t>21.03.2020</t>
  </si>
  <si>
    <t>10.01.2019</t>
  </si>
  <si>
    <t>23.10.2017</t>
  </si>
  <si>
    <t>20.11.2018</t>
  </si>
  <si>
    <t>03.06.2019</t>
  </si>
  <si>
    <t>22.12.2021</t>
  </si>
  <si>
    <t>ODD 1710</t>
  </si>
  <si>
    <t>15.03.2021</t>
  </si>
  <si>
    <t>26.05.2021</t>
  </si>
  <si>
    <t>MAY 422</t>
  </si>
  <si>
    <t>14.09.2020</t>
  </si>
  <si>
    <t>23.02.2018</t>
  </si>
  <si>
    <t>12.12.2018</t>
  </si>
  <si>
    <t>07.03.2020</t>
  </si>
  <si>
    <t>16.10.2018</t>
  </si>
  <si>
    <t>27.03.2016</t>
  </si>
  <si>
    <t>27.10.2016</t>
  </si>
  <si>
    <t xml:space="preserve"> ОФ МЕЛЕНХАУС</t>
  </si>
  <si>
    <t>РОТТХАРБУРГ</t>
  </si>
  <si>
    <t>Москва</t>
  </si>
  <si>
    <t>ДЭ АШЕНВАЛЬ</t>
  </si>
  <si>
    <t>TIMIT-TOR</t>
  </si>
  <si>
    <t>АКСЛЕН</t>
  </si>
  <si>
    <t xml:space="preserve">АФСАТИ </t>
  </si>
  <si>
    <t>ОЛЬБУРД ЗИГГЕРИН</t>
  </si>
  <si>
    <t>ТОРН ИЗ ТВЕРСКОГО ДОМА</t>
  </si>
  <si>
    <t>БОНД МЭТЬЮ С БЕРЕГА ТУРЫ</t>
  </si>
  <si>
    <t>ОЛЬБУРД УСПЕХ</t>
  </si>
  <si>
    <t>ЦЕРИЙ ВОМ ХАУС АЛЕКС</t>
  </si>
  <si>
    <t>АЗМЪ ЕСТЬ ЦАРЬ С ТОБОЛЬСКОГО ЯРА</t>
  </si>
  <si>
    <t>АНАКОНДА ВОМ ХАУС АЛЕКС</t>
  </si>
  <si>
    <t>БРЕНДИ С ТОБОЛЬСКОГО ЯРА</t>
  </si>
  <si>
    <t>ДАШЕРРИ ФРОМ ХАУС НАТТИМ</t>
  </si>
  <si>
    <t>ОНЛИ Ю ОФ САНКТУМ</t>
  </si>
  <si>
    <t>КАРА АСКЕР ЖАСМИН</t>
  </si>
  <si>
    <t>МОДНЫЙ БРЕНД ЗАЖИГАЛКА</t>
  </si>
  <si>
    <t>МОДНЫЙ БРЕНД ЗАЗНОБА</t>
  </si>
  <si>
    <t>ГИТА С ТОБОЛЬСКОГО ЯРА</t>
  </si>
  <si>
    <t>МОДНЫЙ БРЕНД ЮЛЬКА</t>
  </si>
  <si>
    <t>МОДНЫЙ БРЕНД ЮСТА РУЖ</t>
  </si>
  <si>
    <t>ГРУНЯ С ТОБОЛЬСКОГО ЯРА</t>
  </si>
  <si>
    <t>ДИНАСТИЯ ЮГРЫ ДЮША</t>
  </si>
  <si>
    <t>15.01.2022</t>
  </si>
  <si>
    <t>AGU 4030</t>
  </si>
  <si>
    <t>13.10.2021</t>
  </si>
  <si>
    <t>DMU 2305</t>
  </si>
  <si>
    <t>02.04.2021</t>
  </si>
  <si>
    <t>AXV 7759</t>
  </si>
  <si>
    <t>01.06.2021</t>
  </si>
  <si>
    <t>6229077</t>
  </si>
  <si>
    <t>07.02.2021</t>
  </si>
  <si>
    <t>DMU 2228</t>
  </si>
  <si>
    <t>15.01.2021</t>
  </si>
  <si>
    <t>27.09.2020</t>
  </si>
  <si>
    <t>6094142</t>
  </si>
  <si>
    <t>5450424</t>
  </si>
  <si>
    <t>16.03.2019</t>
  </si>
  <si>
    <t xml:space="preserve"> 5586906</t>
  </si>
  <si>
    <t>26.02.2018</t>
  </si>
  <si>
    <t>08.04.2015</t>
  </si>
  <si>
    <t>4198205</t>
  </si>
  <si>
    <t>17.12.2019</t>
  </si>
  <si>
    <t>5971462</t>
  </si>
  <si>
    <t>24.12.2019</t>
  </si>
  <si>
    <t>5334922</t>
  </si>
  <si>
    <t>01.03.2017</t>
  </si>
  <si>
    <t>4893837</t>
  </si>
  <si>
    <t>5332145</t>
  </si>
  <si>
    <t>15.07.2019</t>
  </si>
  <si>
    <t>5689560</t>
  </si>
  <si>
    <t>27.04.2014</t>
  </si>
  <si>
    <t>03.10.2021</t>
  </si>
  <si>
    <t>03.11.2021</t>
  </si>
  <si>
    <t>SBQ 008</t>
  </si>
  <si>
    <t>07.07.2021</t>
  </si>
  <si>
    <t>HDV 6746</t>
  </si>
  <si>
    <t>21.06.2021</t>
  </si>
  <si>
    <t>DPG 2967</t>
  </si>
  <si>
    <t>6099963</t>
  </si>
  <si>
    <t>20.02.2021</t>
  </si>
  <si>
    <t>RS 15</t>
  </si>
  <si>
    <t>23.02.2021</t>
  </si>
  <si>
    <t>BBE 1284</t>
  </si>
  <si>
    <t>11.01.2021</t>
  </si>
  <si>
    <t>6094600</t>
  </si>
  <si>
    <t>28.06.2019</t>
  </si>
  <si>
    <t>25.04.2020</t>
  </si>
  <si>
    <t>5973843</t>
  </si>
  <si>
    <t>02.05.2019</t>
  </si>
  <si>
    <t xml:space="preserve"> 5681259</t>
  </si>
  <si>
    <t>5332153</t>
  </si>
  <si>
    <t>5332154</t>
  </si>
  <si>
    <t>26.03.2018</t>
  </si>
  <si>
    <t>5330929</t>
  </si>
  <si>
    <t>5332157</t>
  </si>
  <si>
    <t>08.11.2017</t>
  </si>
  <si>
    <t>5231237</t>
  </si>
  <si>
    <t>17.04.2013</t>
  </si>
  <si>
    <t>3661319</t>
  </si>
  <si>
    <t>09.08.2012</t>
  </si>
  <si>
    <t>3637269</t>
  </si>
  <si>
    <t>18.06.2022</t>
  </si>
  <si>
    <t>Тобольск</t>
  </si>
  <si>
    <t>ЭРРОН БЛЭК ИЗ КУРГАН ГРАДА</t>
  </si>
  <si>
    <t>ИЗ КУРГАН ГРАДА</t>
  </si>
  <si>
    <t>БОЛДРИЧ ВИКТОРИ ДЖАГГЕР</t>
  </si>
  <si>
    <t>ФЛАЙ ФЛАУ ДАЙДЖЕСТ</t>
  </si>
  <si>
    <t>ОЛЬБУРД ЧЕЛЕНТАНО</t>
  </si>
  <si>
    <t>СИБИРСКАЯ ЗВЕЗДА</t>
  </si>
  <si>
    <t>СИБИРСКАЯ ЗВЕЗДА МАКСИМУС</t>
  </si>
  <si>
    <t>ВОМ ХАУС АЛЕКС</t>
  </si>
  <si>
    <t>ОПАЛ ВОМ ХАУС АЛЕКС</t>
  </si>
  <si>
    <t>ШОН ДИГЕР С БЕРЕГА ТУРЫ</t>
  </si>
  <si>
    <t>СОММЕР ГАРДЕН С БЕРЕГА ТУРЫ</t>
  </si>
  <si>
    <t>ФРОМ ХАУС НАТТИМ</t>
  </si>
  <si>
    <t>ОФ САНКТУМ</t>
  </si>
  <si>
    <t>НОН СТОП ФРОМ МИЛЛЕРОН</t>
  </si>
  <si>
    <t>КАРА АСКЕР</t>
  </si>
  <si>
    <t>ФРОМ МИЛЛЕРОН</t>
  </si>
  <si>
    <t xml:space="preserve">ФАРВИСТ ГОЛД КРАБЕЛЛА </t>
  </si>
  <si>
    <t>СИБИРСКАЯ ЗВЕЗДА ОЛИМПИЯ</t>
  </si>
  <si>
    <t>СИБИРСКАЯ ЗВЕЗДА ЛЕКСА</t>
  </si>
  <si>
    <t>МОДНЫЙ БРЕНД ЮВЕНТА</t>
  </si>
  <si>
    <t>УМКА ИЗ ТВЕРСКОГО ДОМА</t>
  </si>
  <si>
    <t>АКСЛЕН БУБА</t>
  </si>
  <si>
    <t>ТАНГАР ИЗ ТВЕРСКОГО ДОМА</t>
  </si>
  <si>
    <t>ШВАГЕР ХОФ БЛЭЙД</t>
  </si>
  <si>
    <t>АКСЛЕН РЮРИК</t>
  </si>
  <si>
    <t>РОТФАРТ САНТЬЯГО</t>
  </si>
  <si>
    <t>POTAP ROTTI-NEMAN</t>
  </si>
  <si>
    <t>АКСЛЕН БАРСЕЛОНА</t>
  </si>
  <si>
    <t>АКСЛЕН ВАРНА</t>
  </si>
  <si>
    <t>АКСЛЕН ЧЕРНИКА</t>
  </si>
  <si>
    <t>ШВАГЕР ХОФ БРИОНИ</t>
  </si>
  <si>
    <t>ОЛЬБУРД СУПЕР СТАР</t>
  </si>
  <si>
    <t>BELLA ALANSARI FROM HOUSE VAISING</t>
  </si>
  <si>
    <t>PERIS ROTTI-NEMAN</t>
  </si>
  <si>
    <t>ШЕЙНА ФРОМ ХАУС НАТТИМ</t>
  </si>
  <si>
    <t>FERRUM ENZHEL KLEOPATRA</t>
  </si>
  <si>
    <t>ZZK 122</t>
  </si>
  <si>
    <t>ODD 1726</t>
  </si>
  <si>
    <t>VCJ 6283</t>
  </si>
  <si>
    <t>5971924</t>
  </si>
  <si>
    <t>5970607</t>
  </si>
  <si>
    <t>5330900</t>
  </si>
  <si>
    <t>5869203</t>
  </si>
  <si>
    <t>5589828</t>
  </si>
  <si>
    <t>5456691</t>
  </si>
  <si>
    <t>5684196</t>
  </si>
  <si>
    <t>6228498</t>
  </si>
  <si>
    <t>DGC 3144</t>
  </si>
  <si>
    <t>6095179</t>
  </si>
  <si>
    <t>6099759</t>
  </si>
  <si>
    <t>5686931</t>
  </si>
  <si>
    <t>5970610</t>
  </si>
  <si>
    <t>5971927</t>
  </si>
  <si>
    <t>5581064</t>
  </si>
  <si>
    <t>5865138</t>
  </si>
  <si>
    <t>3497678</t>
  </si>
  <si>
    <t>Санкт-Петербург</t>
  </si>
  <si>
    <t>МАКСИМА БЛЭК ДАЙМОНД</t>
  </si>
  <si>
    <t>ШВАГЕР ХОФ</t>
  </si>
  <si>
    <t>РОТТМАРШ ГАЛЛАРДО</t>
  </si>
  <si>
    <t>РОТТМАРШ</t>
  </si>
  <si>
    <t>АКСЛЕН ТРОЯН</t>
  </si>
  <si>
    <t>БРУТАЛ ФРОМ ХАУС ВАЙСИНГ</t>
  </si>
  <si>
    <t>ФРОМ ХАУС ВАЙСИНГ</t>
  </si>
  <si>
    <t>РОТТМАРШ ТУАРЭГ</t>
  </si>
  <si>
    <t>АКСЛЕН НИКО</t>
  </si>
  <si>
    <t>ROTTI-NEMAN</t>
  </si>
  <si>
    <t>РОТТМАРШ ЭМИНЕМ</t>
  </si>
  <si>
    <t xml:space="preserve">АКСЛЕН </t>
  </si>
  <si>
    <t>ФЛАЙ ФЛАУ ЖАР-ПТИЦА ЭЛЕН</t>
  </si>
  <si>
    <t>МАКСИМА БЛЭК ВЕНЕЦИЯ</t>
  </si>
  <si>
    <t>МАКСИМА БЛЭК</t>
  </si>
  <si>
    <t>АКСЛЕН ОЛЛИ</t>
  </si>
  <si>
    <t>АКСЛЕН ТРИПОЛИ</t>
  </si>
  <si>
    <t>FERRUM ENZHEL</t>
  </si>
  <si>
    <t>СОКРОВИЩЕ АЛЕКСЫ ОНИКС</t>
  </si>
  <si>
    <t>СОКРОВИЩЕ АЛЕКСЫ КРАФТ</t>
  </si>
  <si>
    <t>ХЭД ШИКО КУЧУМ</t>
  </si>
  <si>
    <t>СОЗВЕЗДИЕ АЛТАЯ АЙРОН МЭН</t>
  </si>
  <si>
    <t>ДИСКАВЕРИ ЛАЙФ УИЛЛИС</t>
  </si>
  <si>
    <t>СОКРОВИЩЕ АЛЕКСЫ КАТРИНА</t>
  </si>
  <si>
    <t>СОКРОВИЩЕ АЛЕКСЫ ИВЕРИЯ</t>
  </si>
  <si>
    <t xml:space="preserve">ZXD 207 </t>
  </si>
  <si>
    <t xml:space="preserve">ZXD 183 </t>
  </si>
  <si>
    <t>отл</t>
  </si>
  <si>
    <t xml:space="preserve">ZXD 180 </t>
  </si>
  <si>
    <t>11.03.20219</t>
  </si>
  <si>
    <t>юсс</t>
  </si>
  <si>
    <t>юкчк</t>
  </si>
  <si>
    <t>кчк</t>
  </si>
  <si>
    <t>Бийск</t>
  </si>
  <si>
    <t xml:space="preserve">СОКРОВИЩЕ АЛЕКСЫ </t>
  </si>
  <si>
    <t xml:space="preserve">ЧЕРНЫЙ КАНЦЛЕР ОФРА </t>
  </si>
  <si>
    <t>ЧЕРНЫЙ КАНЦЛЕР</t>
  </si>
  <si>
    <t>СОЗВЕЗДИЕ АЛТАЯ</t>
  </si>
  <si>
    <t>DEXTER vom WEISSENSTADT</t>
  </si>
  <si>
    <t>РУССЕН РОТТЕНШИЛЬД ФАРГО</t>
  </si>
  <si>
    <t>РУССЕН РОТТЕНШИЛЬД ДОЙЧЕР</t>
  </si>
  <si>
    <t>САЙОНАРА ФРОМ МИЛЛЕРОН</t>
  </si>
  <si>
    <t>РУССЕН РОТТЕНШИЛЬД ТЭЯ</t>
  </si>
  <si>
    <t>РУССЕН РОТТЕНШИЛЬД РИВА</t>
  </si>
  <si>
    <t>FRX2216</t>
  </si>
  <si>
    <t>05.02.2021</t>
  </si>
  <si>
    <t>JR705556RW</t>
  </si>
  <si>
    <t>22.03.2016</t>
  </si>
  <si>
    <t>4543281</t>
  </si>
  <si>
    <t>04.10.2019</t>
  </si>
  <si>
    <t>5687212</t>
  </si>
  <si>
    <t>12.04.2018</t>
  </si>
  <si>
    <t>5332659</t>
  </si>
  <si>
    <t>02.04.2022</t>
  </si>
  <si>
    <t>IXZ3292</t>
  </si>
  <si>
    <t>02.05.2021</t>
  </si>
  <si>
    <t>FRX2427</t>
  </si>
  <si>
    <t>FRX2426</t>
  </si>
  <si>
    <t>6094145</t>
  </si>
  <si>
    <t>23.03.2020</t>
  </si>
  <si>
    <t>FRX1703</t>
  </si>
  <si>
    <t>5332664</t>
  </si>
  <si>
    <t>25.04.2019</t>
  </si>
  <si>
    <t>5589899</t>
  </si>
  <si>
    <t>22.07.2020</t>
  </si>
  <si>
    <t>TOW 472</t>
  </si>
  <si>
    <t>01.05.2011</t>
  </si>
  <si>
    <t>03.07.2022</t>
  </si>
  <si>
    <t>Казань</t>
  </si>
  <si>
    <t>РУССЕН РОТТЕНШИЛЬД</t>
  </si>
  <si>
    <t>РУССЕН РОТТЕНШИЛЬД ЭЛЬМА</t>
  </si>
  <si>
    <t>РУССЕН РОТТЕНШИЛЬД КОНКОРДИЯ</t>
  </si>
  <si>
    <t>РУССЕН РОТТЕНШИЛЬД ДИАМАНТА</t>
  </si>
  <si>
    <t>ФЛАЙ ФЛАУ ДОМИНИКАНА</t>
  </si>
  <si>
    <t xml:space="preserve">VOM WEISSENSTADT </t>
  </si>
  <si>
    <t xml:space="preserve">DORITA VOM WEISSENSTADT </t>
  </si>
  <si>
    <t>РУССЕН РОТТЕНШИЛЬД УРСА</t>
  </si>
  <si>
    <t>РУССЕН РОТТЕНШИЛЬД УМБЕРТА</t>
  </si>
  <si>
    <t>ХОКИНС ДЖИМ</t>
  </si>
  <si>
    <t>VOM WEISSENSTADT</t>
  </si>
  <si>
    <t>РУССЕН РОТТЕНШИЛЬД ТОРН</t>
  </si>
  <si>
    <t>ВЕЛИМИР ОКСФОРД ЖЕМЧУЖИНА ИЗ ХОЛЬМГАРД</t>
  </si>
  <si>
    <t>TK'S IDEAL</t>
  </si>
  <si>
    <t>ШВАГЕР ХОФ БЕРН ТУ БИ БЭСТ</t>
  </si>
  <si>
    <t>GAWAN VOM HAUSE NEUBRAND</t>
  </si>
  <si>
    <t>ВАЛЬКИРИЯ ОФФЛИ ЖЕМЧУЖИНА ИЗ ХОЛЬМГАРД</t>
  </si>
  <si>
    <t>ВЕЛИНА ОЛОРОСО ЖЕМЧУЖИНА ИЗ ХОЛЬМГАРД</t>
  </si>
  <si>
    <t>РЕАЛ БЛЭК ТИМ БРАВАДА</t>
  </si>
  <si>
    <t>АКСЛЕН ЧАНДРА</t>
  </si>
  <si>
    <t>КАЛИСТО КИАРА С БЕРЕГА ТУРЫ</t>
  </si>
  <si>
    <t>ГЕРДА ЕЛАНА С БЕРЕГА ТУРЫ</t>
  </si>
  <si>
    <t>ЯСМИНА ФРОМ ХАУС НАТТИМ</t>
  </si>
  <si>
    <t>KFP 2448</t>
  </si>
  <si>
    <t>JR 731378 RW</t>
  </si>
  <si>
    <t>BBE 1303</t>
  </si>
  <si>
    <t>DGC 3142</t>
  </si>
  <si>
    <t>6416073</t>
  </si>
  <si>
    <t>6094316</t>
  </si>
  <si>
    <t>4198185</t>
  </si>
  <si>
    <t>5452288</t>
  </si>
  <si>
    <t>IXZ 3052</t>
  </si>
  <si>
    <t>KFP 2451</t>
  </si>
  <si>
    <t>KFP 2450</t>
  </si>
  <si>
    <t>IXZ 2523</t>
  </si>
  <si>
    <t>KTY 4537</t>
  </si>
  <si>
    <t>DMU 2280</t>
  </si>
  <si>
    <t>6226175</t>
  </si>
  <si>
    <t>6412564</t>
  </si>
  <si>
    <t>6225751</t>
  </si>
  <si>
    <t>6095647</t>
  </si>
  <si>
    <t>1111111</t>
  </si>
  <si>
    <t>5584250</t>
  </si>
  <si>
    <t>5450429</t>
  </si>
  <si>
    <t>5582974</t>
  </si>
  <si>
    <t>5972622</t>
  </si>
  <si>
    <t>5119958</t>
  </si>
  <si>
    <t>5583010</t>
  </si>
  <si>
    <t>2927644</t>
  </si>
  <si>
    <t>ТВЕРЬ</t>
  </si>
  <si>
    <t>ИЗ ХОЛЬМГАРД</t>
  </si>
  <si>
    <t>TK'S</t>
  </si>
  <si>
    <t>ХОТРЕЙН</t>
  </si>
  <si>
    <t>РОТФАРТ РЕМБРАНДТ</t>
  </si>
  <si>
    <t xml:space="preserve">ОЛЬБУРД СПАРТАК </t>
  </si>
  <si>
    <t xml:space="preserve">РОТФАРТ </t>
  </si>
  <si>
    <t>ЕРМОССО КАНИС ФОРВАРД</t>
  </si>
  <si>
    <t>ЕРМОССО КАНИС ИНГРИД</t>
  </si>
  <si>
    <t>ЕРМОССО КАНИС ЖОЛЛИ</t>
  </si>
  <si>
    <t>РЕАЛ БЛЭК ТИМ</t>
  </si>
  <si>
    <t>ЛЕРУС ХАУС ДЖУМБА</t>
  </si>
  <si>
    <t>ЛЕРУС ХАУС</t>
  </si>
  <si>
    <t xml:space="preserve">ОЛЬБУРД </t>
  </si>
  <si>
    <t>КАСТА ХАУС ВИВА</t>
  </si>
  <si>
    <t xml:space="preserve">КАСТА ХАУС </t>
  </si>
  <si>
    <t>ОЛЬБУРД ХОККЕЙ</t>
  </si>
  <si>
    <t>ОЛЬБУРД ЧИЖЕЛИС</t>
  </si>
  <si>
    <t>РОТФАРТ ЛАУРА</t>
  </si>
  <si>
    <t>СИА ИЗ ДОМА ТОРРА</t>
  </si>
  <si>
    <t xml:space="preserve">АСТА ФАВОРИТ АРИЗОНА </t>
  </si>
  <si>
    <t>АСТА ФАВОРИТ</t>
  </si>
  <si>
    <t>ЗАВЕТНАЯ ФРОМ МИЛЛЕРОН</t>
  </si>
  <si>
    <t>АКИФА ОНИКС КРАША</t>
  </si>
  <si>
    <t>АКИФА ОНИКС</t>
  </si>
  <si>
    <t>КЕН ИЗ ТВЕРСКОГО ДОМА</t>
  </si>
  <si>
    <t>БОЛДРИЧ ВИКТОРИ ЖЕНЕВА</t>
  </si>
  <si>
    <t>3040663</t>
  </si>
  <si>
    <t>DNX 4612</t>
  </si>
  <si>
    <t>6224928</t>
  </si>
  <si>
    <t xml:space="preserve"> ФОМ ХАУС ХЕЛЕН</t>
  </si>
  <si>
    <t xml:space="preserve"> VOM TAMRIEL</t>
  </si>
  <si>
    <t xml:space="preserve">АКИФА ОНИКС </t>
  </si>
  <si>
    <t>МИЛАН</t>
  </si>
  <si>
    <t>ФАРВИСТ ГОЛД БАЗЕЛИК</t>
  </si>
  <si>
    <t>ДИДЖЕС ПРАЙД ВЕРОНА</t>
  </si>
  <si>
    <t>СИЦИЛИЯ ИЗ БОЙКОГО ДОМА</t>
  </si>
  <si>
    <t>РОТТВЕСТХАУС АГРЕССИЯ</t>
  </si>
  <si>
    <t>TCI 9009</t>
  </si>
  <si>
    <t>ALL 10084</t>
  </si>
  <si>
    <t>ALL 10086</t>
  </si>
  <si>
    <t>DPG 3124</t>
  </si>
  <si>
    <t>IBD 541</t>
  </si>
  <si>
    <t>ALL 9993</t>
  </si>
  <si>
    <t>UVA 26</t>
  </si>
  <si>
    <t>Челябинск</t>
  </si>
  <si>
    <t>С'ОЛЕЙЛ А ЛЯ РЮС ГРАН ПРИ</t>
  </si>
  <si>
    <t>С'ОЛЕЙЛ А ЛЯ РЮС</t>
  </si>
  <si>
    <t>АФСАТИ АКЕЛА</t>
  </si>
  <si>
    <t>АФСАТИ АРГУС ИВОЛТ'С БЛЭК</t>
  </si>
  <si>
    <t>ДИДЖЕС ПРАЙД БОН ДЖОНИ</t>
  </si>
  <si>
    <t>ДИДЖЕС ПРАЙД</t>
  </si>
  <si>
    <t>АФСАТИ ЮНОНА</t>
  </si>
  <si>
    <t>АФСАТИ</t>
  </si>
  <si>
    <t>ЦАПТОР СОУЛ ЕГОЗА</t>
  </si>
  <si>
    <t>ХОТРЕЙН КРОКСИ</t>
  </si>
  <si>
    <t xml:space="preserve">ХАУЗ БЛЭЙК БИСТ АГНЕСА </t>
  </si>
  <si>
    <t>ХАУЗ БЛЭЙК БИСТ АДЕЛЬ</t>
  </si>
  <si>
    <t>УЛЬТРА ФАННИ С БЕРЕГА ТУРЫ</t>
  </si>
  <si>
    <t xml:space="preserve">РОТТВЕСТХАУС </t>
  </si>
  <si>
    <t>MORGAN VOM TAMRIEL</t>
  </si>
  <si>
    <t>ЭКСТРА ГЛОСС МАРТИНА</t>
  </si>
  <si>
    <t>DGC 3139</t>
  </si>
  <si>
    <t>KRY 3311</t>
  </si>
  <si>
    <t>САНКТ-ПЕТЕРБУРГ</t>
  </si>
  <si>
    <t>ОЛЬБУРД ЧАРОДЕЙ</t>
  </si>
  <si>
    <t>РЕНЕССАНС ФАЙЕР ЦЕЗАРЬ</t>
  </si>
  <si>
    <t>РОТТМАРШ Ю ХУГО БОСС</t>
  </si>
  <si>
    <t xml:space="preserve">РОТТМАРШ </t>
  </si>
  <si>
    <t>КОНАН ИЗ ТВЕРСКОГО ДОМА</t>
  </si>
  <si>
    <t>ОЛЬБУРД ФРОЕНБЕРГ</t>
  </si>
  <si>
    <t xml:space="preserve"> ИЗ ДОМА ШВЕДОВЫХ</t>
  </si>
  <si>
    <t>РОТТМАРШ ГАЛАДРИЭЛЬ</t>
  </si>
  <si>
    <t>АВРОРА ФРОМ ХАУС ВАЙСИНГ</t>
  </si>
  <si>
    <t>ОЛЬБУРД ЛИЛЛА</t>
  </si>
  <si>
    <t>НАТТИМ БИСТ БОНИ ОКСФАРТ</t>
  </si>
  <si>
    <t>ЕРМОССО КАНИС АРЧИ</t>
  </si>
  <si>
    <t>БАГИРА ДАРК НАЙТ</t>
  </si>
  <si>
    <t>ВИМАНА ШОУ СТИЛЬ</t>
  </si>
  <si>
    <t>ЕРМОССО КАНИС ГОРДОСТЬ</t>
  </si>
  <si>
    <t>метрика</t>
  </si>
  <si>
    <t>Котлас</t>
  </si>
  <si>
    <t xml:space="preserve">ОКСИ ДОГ ИМПЕРАТОР </t>
  </si>
  <si>
    <t>ОКСИ ДОГ</t>
  </si>
  <si>
    <t>ЕРОФЕЙ ФРОМ ФАНТАЗИ ФЛАЙМ</t>
  </si>
  <si>
    <t>СИГНО АФОРТУНАДО НЕРОН</t>
  </si>
  <si>
    <t>ФЕРДИНАНД ИЗ ТВЕРСКОГО ДОМА</t>
  </si>
  <si>
    <t>ОЛЬБУРД ЦАГАР</t>
  </si>
  <si>
    <t>ЧАРЛЬЗ ПРИНЦ С БЕРЕГА ТУРЫ</t>
  </si>
  <si>
    <t>ЕСЕНИЯ ФРОМ ФАНТАЗИ ФЛАЙМ</t>
  </si>
  <si>
    <t>ОЛЬБУРД ЧАЯНА ДЭЙ</t>
  </si>
  <si>
    <t>TK'S INFINITY</t>
  </si>
  <si>
    <t>ЧЕЛСИ ИЗ ДОМА ТОРРА</t>
  </si>
  <si>
    <t>YYY 9816</t>
  </si>
  <si>
    <t>DAC 7785</t>
  </si>
  <si>
    <t>6414501</t>
  </si>
  <si>
    <t>6224007</t>
  </si>
  <si>
    <t>6096009</t>
  </si>
  <si>
    <t>6223420</t>
  </si>
  <si>
    <t>YYY 9821</t>
  </si>
  <si>
    <t>900215002610887</t>
  </si>
  <si>
    <t>JR 731381 __</t>
  </si>
  <si>
    <t>MAY 421</t>
  </si>
  <si>
    <t>6224575</t>
  </si>
  <si>
    <t>4648815</t>
  </si>
  <si>
    <t>3369415</t>
  </si>
  <si>
    <t>РЯЗАНЬ</t>
  </si>
  <si>
    <t>ФРОМ ФАНТАЗИ ФЛАЙМ</t>
  </si>
  <si>
    <t>СИГНО АФОРТУНАДО</t>
  </si>
  <si>
    <t xml:space="preserve"> VOM HAUSE NEUBRAND</t>
  </si>
  <si>
    <t>FROM HOUSE ROTVIS</t>
  </si>
  <si>
    <t>ФЛАЙ ФЛАУ ИТАЛИЯ</t>
  </si>
  <si>
    <t>МАРВЛАД ЛОКИ КИНГ</t>
  </si>
  <si>
    <t>ФЛАЙ ФЛАУ КУМИР ОСКАР</t>
  </si>
  <si>
    <t>ЖАСТЕН БРОК ИЗ ЧЕРНОГО ЯНТАРЯ</t>
  </si>
  <si>
    <t>ВЕГА С ТАНАИСА</t>
  </si>
  <si>
    <t>МАРВЛАД ЛАЗАРА МЕЙДЖИК</t>
  </si>
  <si>
    <t>АНГЕЛЫ ДОРОГ ЧАКИ</t>
  </si>
  <si>
    <t>18.04.2022</t>
  </si>
  <si>
    <t>МКК1046</t>
  </si>
  <si>
    <t>08.03.2021</t>
  </si>
  <si>
    <t>FFF 1025</t>
  </si>
  <si>
    <t>11.10.2020</t>
  </si>
  <si>
    <t>12.07.2020</t>
  </si>
  <si>
    <t>5974904</t>
  </si>
  <si>
    <t>26.05.2019</t>
  </si>
  <si>
    <t>МКК10487</t>
  </si>
  <si>
    <t>19.01.2022</t>
  </si>
  <si>
    <t>OEU599</t>
  </si>
  <si>
    <t>DVA 6903</t>
  </si>
  <si>
    <t>07.09.2020</t>
  </si>
  <si>
    <t>6093115</t>
  </si>
  <si>
    <t>21.08.2022</t>
  </si>
  <si>
    <t>ПЕНЗА</t>
  </si>
  <si>
    <t>МАРВЛАД</t>
  </si>
  <si>
    <t xml:space="preserve"> С ТАНАИСА</t>
  </si>
  <si>
    <t>АНГЕЛЫ ДОРОГ</t>
  </si>
  <si>
    <t>АНГЕЛЫ ДОРОГ АФИНА ПАЛЛАДА</t>
  </si>
  <si>
    <t>НИЛЬСОН КИНГ С БЕРЕГА ТУРЫ</t>
  </si>
  <si>
    <t>GERONIMO FROM HOUSE ROTVIS</t>
  </si>
  <si>
    <t>РУС РПХ НЕКАР МАНГАНА</t>
  </si>
  <si>
    <t>26.03.2022</t>
  </si>
  <si>
    <t>AGU 4065</t>
  </si>
  <si>
    <t>08.10.2021</t>
  </si>
  <si>
    <t>DMU 2292</t>
  </si>
  <si>
    <t>24.08.2020</t>
  </si>
  <si>
    <t>26.03.2019</t>
  </si>
  <si>
    <t>22.01.2017</t>
  </si>
  <si>
    <t>28.07.2021</t>
  </si>
  <si>
    <t xml:space="preserve"> 6419934 RT</t>
  </si>
  <si>
    <t>15.04.2021</t>
  </si>
  <si>
    <t>06.09.2019</t>
  </si>
  <si>
    <t>30.07.2012</t>
  </si>
  <si>
    <t>МОСКВА</t>
  </si>
  <si>
    <t xml:space="preserve">ФЛАЙ ФЛАУ </t>
  </si>
  <si>
    <t>ВАРГАС ВОМ ХАУС АЛЕКС</t>
  </si>
  <si>
    <t>ЗИГЕР ФРОМ ХАУС НАТТИМ</t>
  </si>
  <si>
    <t>ЗАБАР ОФ МЕЛЕНХАУС</t>
  </si>
  <si>
    <t>РИФ ИЗ БОЙКОГО ДОМА</t>
  </si>
  <si>
    <t>РУС ИВАРС ШУЛЛЕР</t>
  </si>
  <si>
    <t>ОЛЬБУРД ИТТОН</t>
  </si>
  <si>
    <t>БЕЙЛИС ВОМ ХАУС АЛЕКС</t>
  </si>
  <si>
    <t>ШАВ СУРИ ДАНА ДЛЯ ЕЛЕНЫ</t>
  </si>
  <si>
    <t>VXA 263</t>
  </si>
  <si>
    <t>HDV 7083</t>
  </si>
  <si>
    <t>6220470</t>
  </si>
  <si>
    <t>6227163</t>
  </si>
  <si>
    <t>4330976</t>
  </si>
  <si>
    <t>5334917</t>
  </si>
  <si>
    <t>5586906</t>
  </si>
  <si>
    <t>4047584</t>
  </si>
  <si>
    <t>VXA 260</t>
  </si>
  <si>
    <t>TDV 3079</t>
  </si>
  <si>
    <t>VXA 256</t>
  </si>
  <si>
    <t>6226023</t>
  </si>
  <si>
    <t>5867094</t>
  </si>
  <si>
    <t>5867092</t>
  </si>
  <si>
    <t>5687659</t>
  </si>
  <si>
    <t>5867093</t>
  </si>
  <si>
    <t>4647183</t>
  </si>
  <si>
    <t>КУНГУР</t>
  </si>
  <si>
    <t xml:space="preserve">РУС ИВАРС </t>
  </si>
  <si>
    <t>ПУММЕЛЬ ВОМ ХАУС АЛЕКС</t>
  </si>
  <si>
    <t xml:space="preserve">РУС ИВАРС БОГИНЯ </t>
  </si>
  <si>
    <t>РУС ИВАРС АЛЕКСА</t>
  </si>
  <si>
    <t>РУС ИВАРС АМБИЦИЯ</t>
  </si>
  <si>
    <t>ФЕРРАРИ ВОМ ХАУС АЛЕКС</t>
  </si>
  <si>
    <t>РУС ИВАРС АНГАРА</t>
  </si>
  <si>
    <t>ОЛЬБУРД ПАТРОНУС</t>
  </si>
  <si>
    <t>ПАКО ФРОМ МИЛЛЕРОН</t>
  </si>
  <si>
    <t>MAYBACH LUG DE BURG</t>
  </si>
  <si>
    <t>ЕРМОССО КАНИС А'ВЕРА</t>
  </si>
  <si>
    <t>ЕРМОССО КАНИС АРРИВА</t>
  </si>
  <si>
    <t>НИКОЛЬ МИЛЕДИ С БЕРЕГА ТУРЫ</t>
  </si>
  <si>
    <t>ОЛЬБУРД ХАРИЗМА</t>
  </si>
  <si>
    <t>IRTA FROM HOUSE ROTVIS</t>
  </si>
  <si>
    <t>ВАЙМБЕРГ КАССАНДРА</t>
  </si>
  <si>
    <t>NICOLLE TOP BLACK</t>
  </si>
  <si>
    <t>DBZ 6333</t>
  </si>
  <si>
    <t>AGU 4071</t>
  </si>
  <si>
    <t>DBZ 6260</t>
  </si>
  <si>
    <t>6222419</t>
  </si>
  <si>
    <t>6091355</t>
  </si>
  <si>
    <t>6229456</t>
  </si>
  <si>
    <t>5583813</t>
  </si>
  <si>
    <t>3363680</t>
  </si>
  <si>
    <t>ZZK 170</t>
  </si>
  <si>
    <t>DBZ 6337</t>
  </si>
  <si>
    <t>SXL 09</t>
  </si>
  <si>
    <t>SXL 07</t>
  </si>
  <si>
    <t>DBZ 6268</t>
  </si>
  <si>
    <t>EAD 255</t>
  </si>
  <si>
    <t>6416982</t>
  </si>
  <si>
    <t>BBE 1304</t>
  </si>
  <si>
    <t>6220476</t>
  </si>
  <si>
    <t>UKU. 0500288</t>
  </si>
  <si>
    <t>6418421</t>
  </si>
  <si>
    <t>6224988</t>
  </si>
  <si>
    <t>UKU. 0417141</t>
  </si>
  <si>
    <t>4890398</t>
  </si>
  <si>
    <t>КРАСНОДАР</t>
  </si>
  <si>
    <t>РОТФАРТ ЮМБО</t>
  </si>
  <si>
    <t>СПАНИШ ПРИНЦ ИЗ ТВЕРСКОГО ДОМА</t>
  </si>
  <si>
    <t>РОТФАРТ ШАРЛЬ</t>
  </si>
  <si>
    <t xml:space="preserve">ЭКСТРИМ ИЗ ТВЕРСКОГО ДОМА </t>
  </si>
  <si>
    <t xml:space="preserve">ИЗ ТВЕРСКОГО ДОМА </t>
  </si>
  <si>
    <t>LUG DE BURG</t>
  </si>
  <si>
    <t>ЛЕРУС ХАУС ЗЭТ</t>
  </si>
  <si>
    <t>РОТФАРТ ЮРМА</t>
  </si>
  <si>
    <t>РОТФАРТ ЭЙВА</t>
  </si>
  <si>
    <t>МЕРСЕДЕС ИЗ ДОМА ШВЕДОВЫХ</t>
  </si>
  <si>
    <t>ВАЙМБЕРГ</t>
  </si>
  <si>
    <t>EAD 252</t>
  </si>
  <si>
    <t xml:space="preserve">ЕРМОССО КАНИС </t>
  </si>
  <si>
    <t>ЗАРИН ОФ МЕЛЕНХАУС</t>
  </si>
  <si>
    <t xml:space="preserve">СИБИРСКАЯ ЗВЕЗДА </t>
  </si>
  <si>
    <t>КЕЛЕНВОРН ОРЕЛ</t>
  </si>
  <si>
    <t>ЛИНДЕМАНН ТИЛЛЬ ИЗ ТВЕРСКОГО ДОМА</t>
  </si>
  <si>
    <t>ХАЙНРИКЕ СЕЛМА</t>
  </si>
  <si>
    <t>5971659</t>
  </si>
  <si>
    <t>5869935</t>
  </si>
  <si>
    <t>6227786</t>
  </si>
  <si>
    <t>РЫБИНСК</t>
  </si>
  <si>
    <t>КЕЛЕНВОРН</t>
  </si>
  <si>
    <t>АКСЛЕН ГАМБУРГ</t>
  </si>
  <si>
    <t>ФОРУС-МАГНУС БЕЛЛАТОР С БЕРЕГА ТУРЫ</t>
  </si>
  <si>
    <t>АКСЛЕН ХЕНЕССИ</t>
  </si>
  <si>
    <t>VAISING ASSIRIA</t>
  </si>
  <si>
    <t>ODD 1857</t>
  </si>
  <si>
    <t>DMU 2336</t>
  </si>
  <si>
    <t>6414412</t>
  </si>
  <si>
    <t>ZZK 149</t>
  </si>
  <si>
    <t>6415003</t>
  </si>
  <si>
    <t>6415124</t>
  </si>
  <si>
    <t>6222918</t>
  </si>
  <si>
    <t>6222915</t>
  </si>
  <si>
    <t>5687663</t>
  </si>
  <si>
    <t>4011058</t>
  </si>
  <si>
    <t>ЛЕРУС ХАУС ЖАННЕТА</t>
  </si>
  <si>
    <t>КЭТ ФРОМ ХАУС ВАЙСИНГ</t>
  </si>
  <si>
    <t>АКСЛЕН ХАССИ</t>
  </si>
  <si>
    <t>ОЛЬБУРД ВИАЛ</t>
  </si>
  <si>
    <t>VAISING</t>
  </si>
  <si>
    <t>METT BLACK STAR IZ SEVERNOY FIVAIDY</t>
  </si>
  <si>
    <t>АРГО С ТАНАИСА</t>
  </si>
  <si>
    <t>DEZAVU ИЗ ДОМА ТОРРА</t>
  </si>
  <si>
    <t>SFV 221</t>
  </si>
  <si>
    <t>6419787</t>
  </si>
  <si>
    <t>6414519</t>
  </si>
  <si>
    <t>6221711</t>
  </si>
  <si>
    <t>MAY 452</t>
  </si>
  <si>
    <t>6415019</t>
  </si>
  <si>
    <t>CMP 536</t>
  </si>
  <si>
    <t>6228500</t>
  </si>
  <si>
    <t>5978179</t>
  </si>
  <si>
    <t>2497678</t>
  </si>
  <si>
    <t>Z SEVERNOY FIVAIDY</t>
  </si>
  <si>
    <t>АКСЛЕН УРФИ</t>
  </si>
  <si>
    <t xml:space="preserve">СИА ИЗ ДОМА ТОРРА </t>
  </si>
  <si>
    <t>ХАУЗ БЛЭЙК БИСТ АГНЕСА</t>
  </si>
  <si>
    <t>ЧЕЛЕСТА АЙСИ С БЕРЕГА ТУРЫ</t>
  </si>
  <si>
    <t>МЕТРИКА</t>
  </si>
  <si>
    <t>РЕНЕССАНС ФАЙЕР ИНДИГО</t>
  </si>
  <si>
    <t>ОЛЬБУРД ХЬЮГО БОСС</t>
  </si>
  <si>
    <t>ВАЛЬТЕР-II ИЗ ТВЕРСКОГО ДОМА</t>
  </si>
  <si>
    <t>ХЕЛЕН'С МЭДЖИК КЕНЗО</t>
  </si>
  <si>
    <t>ХЕЛЕН'С МЭДЖИК</t>
  </si>
  <si>
    <t>ЧЕРНЫЙ КАНЦЛЕР ЧЕРНИКА</t>
  </si>
  <si>
    <t xml:space="preserve">ХЭД ШИКО </t>
  </si>
  <si>
    <t>ДИСКАВЕРИ ЛАЙФ</t>
  </si>
  <si>
    <t xml:space="preserve">ШАВ СУРИ </t>
  </si>
  <si>
    <t xml:space="preserve">Общее кол-во очков </t>
  </si>
  <si>
    <t>ЮН1/2</t>
  </si>
  <si>
    <t>Всего очков</t>
  </si>
  <si>
    <t>КОБЕЛИ ВЗРОСЛЫЕ</t>
  </si>
  <si>
    <t>СУКИ ВЗРОСЛЫЕ</t>
  </si>
  <si>
    <t>СУКИ ЮНИОРЫ</t>
  </si>
  <si>
    <t>КОБЕЛИ ЮНИОРЫ</t>
  </si>
  <si>
    <t xml:space="preserve">КОБЕЛИ ВЕТЕРАНЫ </t>
  </si>
  <si>
    <t>СУКИ ВЕТЕРАНЫ</t>
  </si>
  <si>
    <t>Общая оценка за выставку</t>
  </si>
  <si>
    <t>СОКРОВИЩЕ АЛЕКСЫ БОНИТТА</t>
  </si>
  <si>
    <t>3603261</t>
  </si>
  <si>
    <t>Барнаул</t>
  </si>
  <si>
    <t>6515845</t>
  </si>
  <si>
    <t>6513806</t>
  </si>
  <si>
    <t>FFF 1096</t>
  </si>
  <si>
    <t>6516002</t>
  </si>
  <si>
    <t>6518694</t>
  </si>
  <si>
    <t>6414209</t>
  </si>
  <si>
    <t>6229145</t>
  </si>
  <si>
    <t>Энгельс</t>
  </si>
  <si>
    <t>6516030</t>
  </si>
  <si>
    <t>Саратов</t>
  </si>
  <si>
    <t>ГАЛАКТИКА ИЗ ДОМА ТОРРА</t>
  </si>
  <si>
    <t>ЕЛЕСТА ФРОМ ФАНТАЗИ ФЛАЙМ</t>
  </si>
  <si>
    <t>JR 731378 RW_</t>
  </si>
  <si>
    <t>6663592</t>
  </si>
  <si>
    <t>MAY 444</t>
  </si>
  <si>
    <t>6516003</t>
  </si>
  <si>
    <t>JR 731381 ___</t>
  </si>
  <si>
    <t>6413230</t>
  </si>
  <si>
    <t>р-н. Кстовский, с. Большое Мокрое</t>
  </si>
  <si>
    <t>Сочи</t>
  </si>
  <si>
    <t>HOLLY HUNTER</t>
  </si>
  <si>
    <t>BIA 5698</t>
  </si>
  <si>
    <t>6510684</t>
  </si>
  <si>
    <t>ОЛЬБУРД ЧАЯНА ДЕЙ</t>
  </si>
  <si>
    <t>6518686</t>
  </si>
  <si>
    <t>6514481</t>
  </si>
  <si>
    <t>6414411</t>
  </si>
  <si>
    <t>6414211</t>
  </si>
  <si>
    <t>6413552</t>
  </si>
  <si>
    <t>Воронеж</t>
  </si>
  <si>
    <t>МОДНЫЙ БРЕНД НАБАТ ДЛЯ РОТВЕЛД НОРД</t>
  </si>
  <si>
    <t>РОТСКАЙЛЕНД БОСТОН</t>
  </si>
  <si>
    <t>ОЛВЭЙС РЭДИ ФОМ ХАУС ХЕЛЕН</t>
  </si>
  <si>
    <t>КАЙСА МИРКОЛЬ</t>
  </si>
  <si>
    <t>DEA 5080</t>
  </si>
  <si>
    <t>15.10.2021</t>
  </si>
  <si>
    <t>6410258</t>
  </si>
  <si>
    <t>05.08.2022</t>
  </si>
  <si>
    <t>XFB 3966</t>
  </si>
  <si>
    <t>04.02.2022</t>
  </si>
  <si>
    <t>IMD 6177</t>
  </si>
  <si>
    <t>17.06.2023</t>
  </si>
  <si>
    <t>6516537</t>
  </si>
  <si>
    <t>6220145</t>
  </si>
  <si>
    <t>ZZK 168</t>
  </si>
  <si>
    <t>6517548</t>
  </si>
  <si>
    <t>6663534</t>
  </si>
  <si>
    <t>6663538</t>
  </si>
  <si>
    <t>XFB 3966</t>
  </si>
  <si>
    <t>IMD 6177</t>
  </si>
  <si>
    <t>Кунгур</t>
  </si>
  <si>
    <t>PRIME ROTT-HOUSE COVIC</t>
  </si>
  <si>
    <t>ЕРМОССО КАНИС АКСА</t>
  </si>
  <si>
    <t>ЧЁРНЫЙ КАНЦЛЕР ЧЕРНИКА</t>
  </si>
  <si>
    <t>JR 733468 RW_</t>
  </si>
  <si>
    <t>IXZ 3798</t>
  </si>
  <si>
    <t>6220703</t>
  </si>
  <si>
    <t>5865934</t>
  </si>
  <si>
    <t>ZZK 193</t>
  </si>
  <si>
    <t>6731722</t>
  </si>
  <si>
    <t>SXL 10</t>
  </si>
  <si>
    <t>5975590</t>
  </si>
  <si>
    <t>5978121</t>
  </si>
  <si>
    <t>4067096</t>
  </si>
  <si>
    <t>ЧЁРНЫЙ КАНЦЛЕР ЧЕСЛАВА</t>
  </si>
  <si>
    <t>ТАЛИАНА С БЕРЕГА ТУРЫ</t>
  </si>
  <si>
    <t>ЧИЛИ ИЗ ТВЕРСКОГО ДОМА</t>
  </si>
  <si>
    <t>3728047</t>
  </si>
  <si>
    <t>AGU 4095</t>
  </si>
  <si>
    <t>6417465</t>
  </si>
  <si>
    <t>3338943</t>
  </si>
  <si>
    <t>4332223</t>
  </si>
  <si>
    <t>6668851</t>
  </si>
  <si>
    <t>6516082</t>
  </si>
  <si>
    <t>Березники</t>
  </si>
  <si>
    <t>OKSIGOR HOUSE GAUDI</t>
  </si>
  <si>
    <t>5689383</t>
  </si>
  <si>
    <t>Рязань</t>
  </si>
  <si>
    <t>ОЛЬБУРД ШТЕРН</t>
  </si>
  <si>
    <t>ФЛАЙ ФЛАУ ОТВАГА</t>
  </si>
  <si>
    <t>06.04.2022</t>
  </si>
  <si>
    <t>02.09.2022</t>
  </si>
  <si>
    <t>FFF 1096</t>
  </si>
  <si>
    <t>13.01.2022</t>
  </si>
  <si>
    <t>01.04.2015</t>
  </si>
  <si>
    <t>ОНИКС ИЗ ДОМА ШВЕДОВЫХ</t>
  </si>
  <si>
    <t>МАРС ФОМ ТАМРИЭЛЬ</t>
  </si>
  <si>
    <t>РУС РПХ НЕКАР СЕЛЕНА-II</t>
  </si>
  <si>
    <t>АКИРА РУС-ШВАРЦМЕЙСТЕР С ТАНАИСА</t>
  </si>
  <si>
    <t>22.07.2022</t>
  </si>
  <si>
    <t>Щ/К</t>
  </si>
  <si>
    <t>29.03.2022</t>
  </si>
  <si>
    <t>24.03.2020</t>
  </si>
  <si>
    <t>01.06.2022</t>
  </si>
  <si>
    <t>04.04.2022</t>
  </si>
  <si>
    <t>МОДНЫЙ БРЕНД ОСКА</t>
  </si>
  <si>
    <t>ОЛЬБУРД ЦАРИЦА РОТВЕЛД НОРД</t>
  </si>
  <si>
    <t>РОТВЕЛД НОРД ГЕРГАНА-ГОШМАФ</t>
  </si>
  <si>
    <t>6514131</t>
  </si>
  <si>
    <t>4544716</t>
  </si>
  <si>
    <t>DEA 5122</t>
  </si>
  <si>
    <t>6414502</t>
  </si>
  <si>
    <t>6223258</t>
  </si>
  <si>
    <t>5110591</t>
  </si>
  <si>
    <t>Сургут</t>
  </si>
  <si>
    <t>Тверь</t>
  </si>
  <si>
    <t>КЕМРАН ФРОМ ХАУС НАТТИМ</t>
  </si>
  <si>
    <t>ИШХАН ФРОМ ХАУС НАТТИМ</t>
  </si>
  <si>
    <t>6515178</t>
  </si>
  <si>
    <t>HDV 7181</t>
  </si>
  <si>
    <t>6664034</t>
  </si>
  <si>
    <t>6515183</t>
  </si>
  <si>
    <t>6416633</t>
  </si>
  <si>
    <t>5330928</t>
  </si>
  <si>
    <t>5687876</t>
  </si>
  <si>
    <t>ХЭД ШИКО ЛУНА</t>
  </si>
  <si>
    <t>5971008</t>
  </si>
  <si>
    <t>ZUB 2580</t>
  </si>
  <si>
    <t>ГАЛАКТУС ИЗ ДОМА ЛИЛИТ</t>
  </si>
  <si>
    <t>6515575</t>
  </si>
  <si>
    <t>4222494</t>
  </si>
  <si>
    <t>6513262</t>
  </si>
  <si>
    <t>6513263</t>
  </si>
  <si>
    <t>4337198</t>
  </si>
  <si>
    <t>Анапа</t>
  </si>
  <si>
    <t>АКИНО ИЗ ДОМА ТОРРА</t>
  </si>
  <si>
    <t>6413549</t>
  </si>
  <si>
    <t>ПЕРСЕЙ СЫН ДЖЕДАЯ</t>
  </si>
  <si>
    <t>SHAN VOM HAUSE NADJA</t>
  </si>
  <si>
    <t>ДАРЛИНГ ФЕМЕЛИ МИРАНДА</t>
  </si>
  <si>
    <t>ДАРЛИНГ ФЕМЕЛИ ИЗИДА</t>
  </si>
  <si>
    <t>6096014</t>
  </si>
  <si>
    <t>TZS 3368</t>
  </si>
  <si>
    <t>6510038</t>
  </si>
  <si>
    <t>3995327</t>
  </si>
  <si>
    <t>4891145</t>
  </si>
  <si>
    <t>6517549</t>
  </si>
  <si>
    <t>Рыбинск</t>
  </si>
  <si>
    <t>АКСЛЕН ДИВА ДИВНАЯ</t>
  </si>
  <si>
    <t>6661741</t>
  </si>
  <si>
    <t>ЛЕРУС ХАУЗ ЗУМА</t>
  </si>
  <si>
    <t xml:space="preserve">ЛЕРУС ХАУЗ </t>
  </si>
  <si>
    <t>6518692</t>
  </si>
  <si>
    <t>ДИВА ФОМ ТАМРИЭЛЬ</t>
  </si>
  <si>
    <t>ФОМ ТАМРИЭЛЬ</t>
  </si>
  <si>
    <t>Санкт-Петербург/Энколово</t>
  </si>
  <si>
    <r>
      <t xml:space="preserve">г. Санкт-Петербург/Энколово </t>
    </r>
    <r>
      <rPr>
        <b/>
        <sz val="12"/>
        <color indexed="8"/>
        <rFont val="Times New Roman"/>
        <family val="1"/>
        <charset val="204"/>
      </rPr>
      <t>12.11.2023</t>
    </r>
    <r>
      <rPr>
        <sz val="12"/>
        <color indexed="8"/>
        <rFont val="Times New Roman"/>
        <family val="1"/>
        <charset val="204"/>
      </rPr>
      <t xml:space="preserve"> г. КЧК. Факт.число участников -</t>
    </r>
  </si>
  <si>
    <t>ЧЭСТЕР ИЗ ТВЕРСКОГО ДОМА</t>
  </si>
  <si>
    <t>6666630</t>
  </si>
  <si>
    <t>6414410</t>
  </si>
  <si>
    <t>ШЭР ИЗ ТВЕРСКОГО ДОМА</t>
  </si>
  <si>
    <t>4109</t>
  </si>
  <si>
    <t>ВАЙСЕ ЦАН ФАРО</t>
  </si>
  <si>
    <t>ВАЙСЕ ЦАН</t>
  </si>
  <si>
    <t>АРЬЯ ФРОМ ХАУС ВАЙСИНГ</t>
  </si>
  <si>
    <t>6735199</t>
  </si>
  <si>
    <t>ДЕЖАВЮ ИЗ ДОМА ТОРРА</t>
  </si>
  <si>
    <t>ЛОТТА ШТЕРН</t>
  </si>
  <si>
    <t>6096536</t>
  </si>
  <si>
    <r>
      <t xml:space="preserve">г. Тверь </t>
    </r>
    <r>
      <rPr>
        <b/>
        <sz val="12"/>
        <color indexed="8"/>
        <rFont val="Times New Roman"/>
        <family val="1"/>
        <charset val="204"/>
      </rPr>
      <t>26.11.2023</t>
    </r>
    <r>
      <rPr>
        <sz val="12"/>
        <color indexed="8"/>
        <rFont val="Times New Roman"/>
        <family val="1"/>
        <charset val="204"/>
      </rPr>
      <t xml:space="preserve"> г. КЧК. Факт.число участинков -</t>
    </r>
  </si>
  <si>
    <r>
      <t xml:space="preserve">г. Санкт-Петербург </t>
    </r>
    <r>
      <rPr>
        <b/>
        <sz val="12"/>
        <color indexed="8"/>
        <rFont val="Times New Roman"/>
        <family val="1"/>
        <charset val="204"/>
      </rPr>
      <t>08.12.2023</t>
    </r>
    <r>
      <rPr>
        <sz val="12"/>
        <color indexed="8"/>
        <rFont val="Times New Roman"/>
        <family val="1"/>
        <charset val="204"/>
      </rPr>
      <t xml:space="preserve"> г. КЧК. Факт.число участников -</t>
    </r>
  </si>
  <si>
    <r>
      <t xml:space="preserve">г. Москва </t>
    </r>
    <r>
      <rPr>
        <b/>
        <sz val="12"/>
        <color indexed="8"/>
        <rFont val="Times New Roman"/>
        <family val="1"/>
        <charset val="204"/>
      </rPr>
      <t>10.12.2023</t>
    </r>
    <r>
      <rPr>
        <sz val="12"/>
        <color indexed="8"/>
        <rFont val="Times New Roman"/>
        <family val="1"/>
        <charset val="204"/>
      </rPr>
      <t xml:space="preserve"> г. КЧК. Факт.число участникв -</t>
    </r>
  </si>
  <si>
    <t xml:space="preserve">АНГЕЛЫ ДОРОГ АФИНА ПАЛЛАДА </t>
  </si>
  <si>
    <t>КАРИНА С ПРЕДГОРЬЯ АЛТАЯ</t>
  </si>
  <si>
    <t>С ПРЕДГОРЬЯ АЛТАЯ</t>
  </si>
  <si>
    <t>4222046</t>
  </si>
  <si>
    <t>ЧАЙЗЕР ФОМ ХАУС ХЕЛЕН</t>
  </si>
  <si>
    <t>ДНЕПРОВСКИЙ БАСТИОН ВИКТОР</t>
  </si>
  <si>
    <t>ЕРМОССО КАНИС ИКАР</t>
  </si>
  <si>
    <t>ЕРМОССО КАНИС ИМПУЛЬС</t>
  </si>
  <si>
    <t>ЛЕРУС ХАУЗ ЕЛИСЕЙ</t>
  </si>
  <si>
    <t xml:space="preserve">ФЛАЙ ФЛАУ МЕГЛИН </t>
  </si>
  <si>
    <t>ROTT-HOUSE COVIC</t>
  </si>
  <si>
    <t xml:space="preserve"> </t>
  </si>
  <si>
    <t>ЛЕРУС ХАУЗ</t>
  </si>
  <si>
    <t xml:space="preserve">ЛЕРУС ХАУЗ ЗАДОР </t>
  </si>
  <si>
    <t>ЛЕВЕНБУРГ ЧЕЙЗ</t>
  </si>
  <si>
    <t>ЛЕВЕНБУРГ</t>
  </si>
  <si>
    <t>МЭТТ БЛЭК СТАР ИЗ СЕВЕРНОЙ ФИВАИДЫ</t>
  </si>
  <si>
    <t xml:space="preserve">НЕРОН ИЗ ТВЕРСКОГО ДОМА </t>
  </si>
  <si>
    <t>С'ОЛЕЙЛ А ЛЯ РЮС ЕВРОСТАР</t>
  </si>
  <si>
    <t>ОКСИ ДОГ ИМПЕРАТОР</t>
  </si>
  <si>
    <t xml:space="preserve">РОТФАРТ ЛЕРОЙ </t>
  </si>
  <si>
    <t>ЗИЗИ ТОП ОФ МЕЛЕНХАУС</t>
  </si>
  <si>
    <t>ТИМ ВОЛЬФГАНГ ДРЭЙК</t>
  </si>
  <si>
    <t>ВУДИ ВУЛЬФ</t>
  </si>
  <si>
    <t>ИЗ ДОМА ЛИЛИТ</t>
  </si>
  <si>
    <t>ТАНК САРМАТ С БЕРЕГА ТУРЫ</t>
  </si>
  <si>
    <t xml:space="preserve">ЦЕНТРАЛ ИЗ КУРГАН ГРАДА </t>
  </si>
  <si>
    <t xml:space="preserve">ИЗ КУРГАН ГРАДА </t>
  </si>
  <si>
    <t>ГОЛД РОЛЕКС</t>
  </si>
  <si>
    <t>РОТСКАЙЛЕНД</t>
  </si>
  <si>
    <t>ГОЛД БАЗЕЛИК</t>
  </si>
  <si>
    <t>СОКРОВИЩЕ АЛЕКСЫ</t>
  </si>
  <si>
    <r>
      <t xml:space="preserve">г.Барнаул  "Черное Золото-2023!". </t>
    </r>
    <r>
      <rPr>
        <b/>
        <sz val="12"/>
        <color indexed="8"/>
        <rFont val="Times New Roman"/>
        <family val="1"/>
        <charset val="204"/>
      </rPr>
      <t>11 февраля 2023</t>
    </r>
    <r>
      <rPr>
        <sz val="12"/>
        <color indexed="8"/>
        <rFont val="Times New Roman"/>
        <family val="1"/>
        <charset val="204"/>
      </rPr>
      <t xml:space="preserve"> г. КЧК. По каталогу </t>
    </r>
    <r>
      <rPr>
        <b/>
        <sz val="12"/>
        <color indexed="8"/>
        <rFont val="Times New Roman"/>
        <family val="1"/>
        <charset val="204"/>
      </rPr>
      <t>16</t>
    </r>
  </si>
  <si>
    <r>
      <t xml:space="preserve">г.Энгельс "Поволжская Рапсодия моно ротвейлеров ранга КЧК". </t>
    </r>
    <r>
      <rPr>
        <b/>
        <sz val="12"/>
        <color indexed="8"/>
        <rFont val="Times New Roman"/>
        <family val="1"/>
        <charset val="204"/>
      </rPr>
      <t>22 апреля 2023</t>
    </r>
    <r>
      <rPr>
        <sz val="12"/>
        <color indexed="8"/>
        <rFont val="Times New Roman"/>
        <family val="1"/>
        <charset val="204"/>
      </rPr>
      <t xml:space="preserve"> г. КЧК.  По каталогу </t>
    </r>
    <r>
      <rPr>
        <b/>
        <sz val="12"/>
        <color indexed="8"/>
        <rFont val="Times New Roman"/>
        <family val="1"/>
        <charset val="204"/>
      </rPr>
      <t>33</t>
    </r>
  </si>
  <si>
    <r>
      <t xml:space="preserve">г. Саратов "Кубок Фортуны VIII". </t>
    </r>
    <r>
      <rPr>
        <b/>
        <sz val="12"/>
        <color indexed="8"/>
        <rFont val="Times New Roman"/>
        <family val="1"/>
        <charset val="204"/>
      </rPr>
      <t>23 апреля 2023</t>
    </r>
    <r>
      <rPr>
        <sz val="12"/>
        <color indexed="8"/>
        <rFont val="Times New Roman"/>
        <family val="1"/>
        <charset val="204"/>
      </rPr>
      <t xml:space="preserve">. КЧК в каждом классе.  По каталогу </t>
    </r>
    <r>
      <rPr>
        <b/>
        <sz val="12"/>
        <color indexed="8"/>
        <rFont val="Times New Roman"/>
        <family val="1"/>
        <charset val="204"/>
      </rPr>
      <t>40</t>
    </r>
  </si>
  <si>
    <r>
      <t xml:space="preserve">р-н. Кстовский, с. Большое Мокрое «Кубок Приволжья 2023». </t>
    </r>
    <r>
      <rPr>
        <b/>
        <sz val="12"/>
        <color indexed="8"/>
        <rFont val="Times New Roman"/>
        <family val="1"/>
        <charset val="204"/>
      </rPr>
      <t>13.05.2023</t>
    </r>
    <r>
      <rPr>
        <sz val="12"/>
        <color indexed="8"/>
        <rFont val="Times New Roman"/>
        <family val="1"/>
        <charset val="204"/>
      </rPr>
      <t xml:space="preserve"> г. КЧК в каждом классе.  По каталогу </t>
    </r>
    <r>
      <rPr>
        <b/>
        <sz val="12"/>
        <color indexed="8"/>
        <rFont val="Times New Roman"/>
        <family val="1"/>
        <charset val="204"/>
      </rPr>
      <t>65</t>
    </r>
  </si>
  <si>
    <r>
      <t xml:space="preserve">г. Сочи "Монопородная выставка Ротвейлер". </t>
    </r>
    <r>
      <rPr>
        <b/>
        <sz val="12"/>
        <color indexed="8"/>
        <rFont val="Times New Roman"/>
        <family val="1"/>
        <charset val="204"/>
      </rPr>
      <t>27.05.2023</t>
    </r>
    <r>
      <rPr>
        <sz val="12"/>
        <color indexed="8"/>
        <rFont val="Times New Roman"/>
        <family val="1"/>
        <charset val="204"/>
      </rPr>
      <t xml:space="preserve"> г. КЧК.  По каталогу </t>
    </r>
    <r>
      <rPr>
        <b/>
        <sz val="12"/>
        <color indexed="8"/>
        <rFont val="Times New Roman"/>
        <family val="1"/>
        <charset val="204"/>
      </rPr>
      <t>4</t>
    </r>
  </si>
  <si>
    <r>
      <t xml:space="preserve">г. Южно-Сахалинск "Ротвейлер Сахалина 2023". </t>
    </r>
    <r>
      <rPr>
        <b/>
        <sz val="12"/>
        <color indexed="8"/>
        <rFont val="Times New Roman"/>
        <family val="1"/>
        <charset val="204"/>
      </rPr>
      <t>28.05.2023</t>
    </r>
    <r>
      <rPr>
        <sz val="12"/>
        <color indexed="8"/>
        <rFont val="Times New Roman"/>
        <family val="1"/>
        <charset val="204"/>
      </rPr>
      <t xml:space="preserve"> г. КЧК.  По каталогу </t>
    </r>
    <r>
      <rPr>
        <b/>
        <sz val="12"/>
        <color indexed="8"/>
        <rFont val="Times New Roman"/>
        <family val="1"/>
        <charset val="204"/>
      </rPr>
      <t>9</t>
    </r>
  </si>
  <si>
    <r>
      <t xml:space="preserve">г. Воронеж "Чемпионат Черноземья 2023 г.". </t>
    </r>
    <r>
      <rPr>
        <b/>
        <sz val="12"/>
        <color indexed="8"/>
        <rFont val="Times New Roman"/>
        <family val="1"/>
        <charset val="204"/>
      </rPr>
      <t>03.06.2023</t>
    </r>
    <r>
      <rPr>
        <sz val="12"/>
        <color indexed="8"/>
        <rFont val="Times New Roman"/>
        <family val="1"/>
        <charset val="204"/>
      </rPr>
      <t xml:space="preserve"> г. КЧК в каждом классе.  По каталогу </t>
    </r>
    <r>
      <rPr>
        <b/>
        <sz val="12"/>
        <color indexed="8"/>
        <rFont val="Times New Roman"/>
        <family val="1"/>
        <charset val="204"/>
      </rPr>
      <t>72</t>
    </r>
  </si>
  <si>
    <r>
      <t xml:space="preserve">г. Воронеж "Воронежские встречи 2023". </t>
    </r>
    <r>
      <rPr>
        <b/>
        <sz val="12"/>
        <color indexed="8"/>
        <rFont val="Times New Roman"/>
        <family val="1"/>
        <charset val="204"/>
      </rPr>
      <t>04.06.2023</t>
    </r>
    <r>
      <rPr>
        <sz val="12"/>
        <color indexed="8"/>
        <rFont val="Times New Roman"/>
        <family val="1"/>
        <charset val="204"/>
      </rPr>
      <t xml:space="preserve"> г. КЧК в каждом классе.  По каталогу </t>
    </r>
    <r>
      <rPr>
        <b/>
        <sz val="12"/>
        <color indexed="8"/>
        <rFont val="Times New Roman"/>
        <family val="1"/>
        <charset val="204"/>
      </rPr>
      <t>65</t>
    </r>
  </si>
  <si>
    <r>
      <t xml:space="preserve">г. Тобольск "Монопородная выставка Ротвейлер ранг КЧК В КАЖДОМ КЛАССЕ". </t>
    </r>
    <r>
      <rPr>
        <b/>
        <sz val="12"/>
        <color indexed="8"/>
        <rFont val="Times New Roman"/>
        <family val="1"/>
        <charset val="204"/>
      </rPr>
      <t>17.06.2023</t>
    </r>
    <r>
      <rPr>
        <sz val="12"/>
        <color indexed="8"/>
        <rFont val="Times New Roman"/>
        <family val="1"/>
        <charset val="204"/>
      </rPr>
      <t xml:space="preserve"> г. КЧК в каждом классе.  По каталогу </t>
    </r>
    <r>
      <rPr>
        <b/>
        <sz val="12"/>
        <color indexed="8"/>
        <rFont val="Times New Roman"/>
        <family val="1"/>
        <charset val="204"/>
      </rPr>
      <t>15</t>
    </r>
  </si>
  <si>
    <r>
      <t xml:space="preserve">г. Санкт-Петербург "РотвейлерПати". </t>
    </r>
    <r>
      <rPr>
        <b/>
        <sz val="12"/>
        <color indexed="8"/>
        <rFont val="Times New Roman"/>
        <family val="1"/>
        <charset val="204"/>
      </rPr>
      <t>18.06.2023</t>
    </r>
    <r>
      <rPr>
        <sz val="12"/>
        <color indexed="8"/>
        <rFont val="Times New Roman"/>
        <family val="1"/>
        <charset val="204"/>
      </rPr>
      <t xml:space="preserve"> г. КЧК.  По каталогу </t>
    </r>
    <r>
      <rPr>
        <b/>
        <sz val="12"/>
        <color indexed="8"/>
        <rFont val="Times New Roman"/>
        <family val="1"/>
        <charset val="204"/>
      </rPr>
      <t>42</t>
    </r>
  </si>
  <si>
    <r>
      <t xml:space="preserve">г. Кунгур "монопородная выставка РОТВЕЙЛЕРОВ ранга КЧК". </t>
    </r>
    <r>
      <rPr>
        <b/>
        <sz val="12"/>
        <color indexed="8"/>
        <rFont val="Times New Roman"/>
        <family val="1"/>
        <charset val="204"/>
      </rPr>
      <t>24.06.2023</t>
    </r>
    <r>
      <rPr>
        <sz val="12"/>
        <color indexed="8"/>
        <rFont val="Times New Roman"/>
        <family val="1"/>
        <charset val="204"/>
      </rPr>
      <t xml:space="preserve"> г. КЧК.  По каталогу </t>
    </r>
    <r>
      <rPr>
        <b/>
        <sz val="12"/>
        <color indexed="8"/>
        <rFont val="Times New Roman"/>
        <family val="1"/>
        <charset val="204"/>
      </rPr>
      <t>14</t>
    </r>
  </si>
  <si>
    <r>
      <t xml:space="preserve">г. р-н. Калининский, д. Юрьевское "Кубок Твери 2023-1". </t>
    </r>
    <r>
      <rPr>
        <b/>
        <sz val="12"/>
        <color indexed="8"/>
        <rFont val="Times New Roman"/>
        <family val="1"/>
        <charset val="204"/>
      </rPr>
      <t>01.07.2023</t>
    </r>
    <r>
      <rPr>
        <sz val="12"/>
        <color indexed="8"/>
        <rFont val="Times New Roman"/>
        <family val="1"/>
        <charset val="204"/>
      </rPr>
      <t xml:space="preserve"> г. КЧК в каждом классе.  По каталогу </t>
    </r>
    <r>
      <rPr>
        <b/>
        <sz val="12"/>
        <color indexed="8"/>
        <rFont val="Times New Roman"/>
        <family val="1"/>
        <charset val="204"/>
      </rPr>
      <t>73</t>
    </r>
  </si>
  <si>
    <r>
      <t xml:space="preserve">г. р-н. Калининский "Кубок Твери 2023-1". </t>
    </r>
    <r>
      <rPr>
        <b/>
        <sz val="12"/>
        <color indexed="8"/>
        <rFont val="Times New Roman"/>
        <family val="1"/>
        <charset val="204"/>
      </rPr>
      <t>02.07.2023</t>
    </r>
    <r>
      <rPr>
        <sz val="12"/>
        <color indexed="8"/>
        <rFont val="Times New Roman"/>
        <family val="1"/>
        <charset val="204"/>
      </rPr>
      <t xml:space="preserve"> г. КЧК в каждом классе.  По каталогу </t>
    </r>
    <r>
      <rPr>
        <b/>
        <sz val="12"/>
        <color indexed="8"/>
        <rFont val="Times New Roman"/>
        <family val="1"/>
        <charset val="204"/>
      </rPr>
      <t>74</t>
    </r>
  </si>
  <si>
    <r>
      <t xml:space="preserve">г. Челябиснк "Ротвейлеры Урала - 2023". </t>
    </r>
    <r>
      <rPr>
        <b/>
        <sz val="12"/>
        <color indexed="8"/>
        <rFont val="Times New Roman"/>
        <family val="1"/>
        <charset val="204"/>
      </rPr>
      <t>16.07.2023</t>
    </r>
    <r>
      <rPr>
        <sz val="12"/>
        <color indexed="8"/>
        <rFont val="Times New Roman"/>
        <family val="1"/>
        <charset val="204"/>
      </rPr>
      <t xml:space="preserve"> г. КЧК в каждом классе.  По каталогу </t>
    </r>
    <r>
      <rPr>
        <b/>
        <sz val="12"/>
        <color indexed="8"/>
        <rFont val="Times New Roman"/>
        <family val="1"/>
        <charset val="204"/>
      </rPr>
      <t>30</t>
    </r>
  </si>
  <si>
    <r>
      <t xml:space="preserve">г. Санкт-Петербург "НАЦИОНАЛЬНЫЙ ЧЕМПИОНАТ РОТВЕЙЛЕРОВ РОССИИ 2023". </t>
    </r>
    <r>
      <rPr>
        <b/>
        <sz val="12"/>
        <color indexed="8"/>
        <rFont val="Times New Roman"/>
        <family val="1"/>
        <charset val="204"/>
      </rPr>
      <t>22.07.2023</t>
    </r>
    <r>
      <rPr>
        <sz val="12"/>
        <color indexed="8"/>
        <rFont val="Times New Roman"/>
        <family val="1"/>
        <charset val="204"/>
      </rPr>
      <t xml:space="preserve"> г. ПК.  По каталогу </t>
    </r>
    <r>
      <rPr>
        <b/>
        <sz val="12"/>
        <color indexed="8"/>
        <rFont val="Times New Roman"/>
        <family val="1"/>
        <charset val="204"/>
      </rPr>
      <t>94</t>
    </r>
  </si>
  <si>
    <r>
      <t xml:space="preserve">г. Санкт-Петербург "ЧЕМПИОНАТ РОТВЕЙЛЕРОВ СЕВЕРО-ЗАПАДА 2023". </t>
    </r>
    <r>
      <rPr>
        <b/>
        <sz val="12"/>
        <color indexed="8"/>
        <rFont val="Times New Roman"/>
        <family val="1"/>
        <charset val="204"/>
      </rPr>
      <t>23.07.2023</t>
    </r>
    <r>
      <rPr>
        <sz val="12"/>
        <color indexed="8"/>
        <rFont val="Times New Roman"/>
        <family val="1"/>
        <charset val="204"/>
      </rPr>
      <t xml:space="preserve"> г. КЧК в каждом классе.  По каталогу </t>
    </r>
    <r>
      <rPr>
        <b/>
        <sz val="12"/>
        <color indexed="8"/>
        <rFont val="Times New Roman"/>
        <family val="1"/>
        <charset val="204"/>
      </rPr>
      <t>74</t>
    </r>
  </si>
  <si>
    <r>
      <t xml:space="preserve">г. Березники  "Парад Чемпионов 2023". </t>
    </r>
    <r>
      <rPr>
        <b/>
        <sz val="12"/>
        <color indexed="8"/>
        <rFont val="Times New Roman"/>
        <family val="1"/>
        <charset val="204"/>
      </rPr>
      <t>12.08.2023</t>
    </r>
    <r>
      <rPr>
        <sz val="12"/>
        <color indexed="8"/>
        <rFont val="Times New Roman"/>
        <family val="1"/>
        <charset val="204"/>
      </rPr>
      <t xml:space="preserve"> г. КЧК.  По каталогу </t>
    </r>
    <r>
      <rPr>
        <b/>
        <sz val="12"/>
        <color indexed="8"/>
        <rFont val="Times New Roman"/>
        <family val="1"/>
        <charset val="204"/>
      </rPr>
      <t>19</t>
    </r>
  </si>
  <si>
    <r>
      <t xml:space="preserve">г. Рязань "Кубок Рязани 2023". </t>
    </r>
    <r>
      <rPr>
        <b/>
        <sz val="12"/>
        <rFont val="Times New Roman"/>
        <family val="1"/>
        <charset val="204"/>
      </rPr>
      <t>12.08.2023</t>
    </r>
    <r>
      <rPr>
        <sz val="12"/>
        <rFont val="Times New Roman"/>
        <family val="1"/>
        <charset val="204"/>
      </rPr>
      <t xml:space="preserve"> г. КЧК в каждом класс.  По каталогу </t>
    </r>
    <r>
      <rPr>
        <b/>
        <sz val="12"/>
        <rFont val="Times New Roman"/>
        <family val="1"/>
        <charset val="204"/>
      </rPr>
      <t>55</t>
    </r>
  </si>
  <si>
    <r>
      <t xml:space="preserve">г. Москва "ЛЕТНИЙ МОНО-ФЕСТИВАЛЬ". </t>
    </r>
    <r>
      <rPr>
        <b/>
        <sz val="12"/>
        <color indexed="8"/>
        <rFont val="Times New Roman"/>
        <family val="1"/>
        <charset val="204"/>
      </rPr>
      <t>13.08.2023</t>
    </r>
    <r>
      <rPr>
        <sz val="12"/>
        <color indexed="8"/>
        <rFont val="Times New Roman"/>
        <family val="1"/>
        <charset val="204"/>
      </rPr>
      <t xml:space="preserve"> г. КЧК в каждом классе.  По каталогу </t>
    </r>
    <r>
      <rPr>
        <b/>
        <sz val="12"/>
        <color indexed="8"/>
        <rFont val="Times New Roman"/>
        <family val="1"/>
        <charset val="204"/>
      </rPr>
      <t>44</t>
    </r>
    <r>
      <rPr>
        <sz val="12"/>
        <color indexed="8"/>
        <rFont val="Times New Roman"/>
        <family val="1"/>
        <charset val="204"/>
      </rPr>
      <t xml:space="preserve"> Клейнбок</t>
    </r>
  </si>
  <si>
    <r>
      <t xml:space="preserve">г. Сургут "ЮГОРИЯ". </t>
    </r>
    <r>
      <rPr>
        <b/>
        <sz val="12"/>
        <color indexed="8"/>
        <rFont val="Times New Roman"/>
        <family val="1"/>
        <charset val="204"/>
      </rPr>
      <t xml:space="preserve">19.08.2023 </t>
    </r>
    <r>
      <rPr>
        <sz val="12"/>
        <color indexed="8"/>
        <rFont val="Times New Roman"/>
        <family val="1"/>
        <charset val="204"/>
      </rPr>
      <t xml:space="preserve">г. КЧК в каждом классе.  По каталогу </t>
    </r>
    <r>
      <rPr>
        <b/>
        <sz val="12"/>
        <color indexed="8"/>
        <rFont val="Times New Roman"/>
        <family val="1"/>
        <charset val="204"/>
      </rPr>
      <t>29</t>
    </r>
  </si>
  <si>
    <r>
      <t xml:space="preserve">г. Бийск "РОТВЕЙЛЕР АЛТАЯ-23". </t>
    </r>
    <r>
      <rPr>
        <b/>
        <sz val="12"/>
        <color indexed="8"/>
        <rFont val="Times New Roman"/>
        <family val="1"/>
        <charset val="204"/>
      </rPr>
      <t>26.08.2023</t>
    </r>
    <r>
      <rPr>
        <sz val="12"/>
        <color indexed="8"/>
        <rFont val="Times New Roman"/>
        <family val="1"/>
        <charset val="204"/>
      </rPr>
      <t xml:space="preserve"> г. КЧК в каждом классе.  По каталогу </t>
    </r>
    <r>
      <rPr>
        <b/>
        <sz val="12"/>
        <color indexed="8"/>
        <rFont val="Times New Roman"/>
        <family val="1"/>
        <charset val="204"/>
      </rPr>
      <t>31</t>
    </r>
  </si>
  <si>
    <r>
      <t xml:space="preserve">г. Барнаул "РОТВЕЙЛЕР АЛТАЯ-23". </t>
    </r>
    <r>
      <rPr>
        <b/>
        <sz val="12"/>
        <color indexed="8"/>
        <rFont val="Times New Roman"/>
        <family val="1"/>
        <charset val="204"/>
      </rPr>
      <t>16.09.2023</t>
    </r>
    <r>
      <rPr>
        <sz val="12"/>
        <color indexed="8"/>
        <rFont val="Times New Roman"/>
        <family val="1"/>
        <charset val="204"/>
      </rPr>
      <t xml:space="preserve"> г. КЧК.  По каталогу </t>
    </r>
    <r>
      <rPr>
        <b/>
        <sz val="12"/>
        <color indexed="8"/>
        <rFont val="Times New Roman"/>
        <family val="1"/>
        <charset val="204"/>
      </rPr>
      <t>11</t>
    </r>
  </si>
  <si>
    <r>
      <t xml:space="preserve">г. Анапа "Чемпионат ротвейлеров Юга России". </t>
    </r>
    <r>
      <rPr>
        <b/>
        <sz val="12"/>
        <color indexed="8"/>
        <rFont val="Times New Roman"/>
        <family val="1"/>
        <charset val="204"/>
      </rPr>
      <t>17.09.2023</t>
    </r>
    <r>
      <rPr>
        <sz val="12"/>
        <color indexed="8"/>
        <rFont val="Times New Roman"/>
        <family val="1"/>
        <charset val="204"/>
      </rPr>
      <t xml:space="preserve"> г. КЧК в каждом классе.  По каталогу </t>
    </r>
    <r>
      <rPr>
        <b/>
        <sz val="12"/>
        <color indexed="8"/>
        <rFont val="Times New Roman"/>
        <family val="1"/>
        <charset val="204"/>
      </rPr>
      <t>75</t>
    </r>
  </si>
  <si>
    <r>
      <t xml:space="preserve">г. Анапа "Чемпионат ротвейлеров Юга России". </t>
    </r>
    <r>
      <rPr>
        <b/>
        <sz val="12"/>
        <color indexed="8"/>
        <rFont val="Times New Roman"/>
        <family val="1"/>
        <charset val="204"/>
      </rPr>
      <t>17.09.2023</t>
    </r>
    <r>
      <rPr>
        <sz val="12"/>
        <color indexed="8"/>
        <rFont val="Times New Roman"/>
        <family val="1"/>
        <charset val="204"/>
      </rPr>
      <t xml:space="preserve"> г. КЧК в каждом классе.  По каталогу </t>
    </r>
    <r>
      <rPr>
        <b/>
        <sz val="12"/>
        <color indexed="8"/>
        <rFont val="Times New Roman"/>
        <family val="1"/>
        <charset val="204"/>
      </rPr>
      <t>78</t>
    </r>
  </si>
  <si>
    <r>
      <t xml:space="preserve">г. Находка </t>
    </r>
    <r>
      <rPr>
        <b/>
        <sz val="12"/>
        <color indexed="8"/>
        <rFont val="Times New Roman"/>
        <family val="1"/>
        <charset val="204"/>
      </rPr>
      <t>24.09.2023</t>
    </r>
    <r>
      <rPr>
        <sz val="12"/>
        <color indexed="8"/>
        <rFont val="Times New Roman"/>
        <family val="1"/>
        <charset val="204"/>
      </rPr>
      <t xml:space="preserve"> г. КЧК в каждом классе.   По каталогу </t>
    </r>
    <r>
      <rPr>
        <b/>
        <sz val="12"/>
        <color indexed="8"/>
        <rFont val="Times New Roman"/>
        <family val="1"/>
        <charset val="204"/>
      </rPr>
      <t>23</t>
    </r>
  </si>
  <si>
    <r>
      <t xml:space="preserve">г. Рыбинкс </t>
    </r>
    <r>
      <rPr>
        <b/>
        <sz val="12"/>
        <color indexed="8"/>
        <rFont val="Times New Roman"/>
        <family val="1"/>
        <charset val="204"/>
      </rPr>
      <t>15.10.2023</t>
    </r>
    <r>
      <rPr>
        <sz val="12"/>
        <color indexed="8"/>
        <rFont val="Times New Roman"/>
        <family val="1"/>
        <charset val="204"/>
      </rPr>
      <t xml:space="preserve"> г. КЧК.  По каталогу </t>
    </r>
    <r>
      <rPr>
        <b/>
        <sz val="12"/>
        <color indexed="8"/>
        <rFont val="Times New Roman"/>
        <family val="1"/>
        <charset val="204"/>
      </rPr>
      <t>12</t>
    </r>
  </si>
  <si>
    <r>
      <t xml:space="preserve">г. Москва "ЛЕТНИЙ МОНО-ФЕСТИВАЛЬ". </t>
    </r>
    <r>
      <rPr>
        <b/>
        <sz val="12"/>
        <rFont val="Times New Roman"/>
        <family val="1"/>
        <charset val="204"/>
      </rPr>
      <t>13.08.2023</t>
    </r>
    <r>
      <rPr>
        <sz val="12"/>
        <rFont val="Times New Roman"/>
        <family val="1"/>
        <charset val="204"/>
      </rPr>
      <t xml:space="preserve"> г. КЧК.  По каталогу  </t>
    </r>
    <r>
      <rPr>
        <b/>
        <sz val="12"/>
        <rFont val="Times New Roman"/>
        <family val="1"/>
        <charset val="204"/>
      </rPr>
      <t xml:space="preserve">41 </t>
    </r>
    <r>
      <rPr>
        <sz val="12"/>
        <rFont val="Times New Roman"/>
        <family val="1"/>
        <charset val="204"/>
      </rPr>
      <t>Никитин</t>
    </r>
  </si>
  <si>
    <t xml:space="preserve">НИКИТА-II ИЗ ТВЕРСКОГО ДОМА </t>
  </si>
  <si>
    <t>ЛЕРУС ХАУЗ ЗЭТ</t>
  </si>
  <si>
    <t xml:space="preserve">ОЛЬБУРД ЧЕРНИКА </t>
  </si>
  <si>
    <t xml:space="preserve">ОЛЬБУРД ЛИЛЛА </t>
  </si>
  <si>
    <t>РЖЕВГРАД</t>
  </si>
  <si>
    <t xml:space="preserve">РУБИНА ИЗ АГЛИЦКОГО САДА </t>
  </si>
  <si>
    <t xml:space="preserve">ИЗ АГЛИЦКОГО САДА </t>
  </si>
  <si>
    <t>МИРКОЛЬ</t>
  </si>
  <si>
    <t>ФЕРРУМ ЭНЖЕЛ КЛЕОПАТРА</t>
  </si>
  <si>
    <t>ФЕРРУМ ЭНЖЕЛ</t>
  </si>
  <si>
    <t>РУС ИВАРС</t>
  </si>
  <si>
    <t>АФРОДИТА</t>
  </si>
  <si>
    <t>ОСТИ СКАЛЛИ С БЕРЕГА ТУРЫ</t>
  </si>
  <si>
    <t>ЧЁРНЫЙ КАНЦЛЕР</t>
  </si>
  <si>
    <t>АЙСИДОРА АЙЯ С БЕРЕГА ТУРЫ</t>
  </si>
  <si>
    <t xml:space="preserve"> ИЗ СЕВЕРНОЙ ФИВАИДЫ</t>
  </si>
  <si>
    <t xml:space="preserve">АХТАМАР ВАСИЛИСА </t>
  </si>
  <si>
    <t>АХТАМАР</t>
  </si>
  <si>
    <t>ХАССИ ИЗ ТВЕРСКОГО ДОМА</t>
  </si>
  <si>
    <t>ВЕСТА ВИЛЛС</t>
  </si>
  <si>
    <t>OKSIGOR HOUSE</t>
  </si>
  <si>
    <t>СЕЛЕНА ИЗ ДОМА ТОРРА</t>
  </si>
  <si>
    <t>РОТВЕЛД НОРД</t>
  </si>
  <si>
    <t xml:space="preserve">КАДРИЯ ФРОМ ХАУС НАТТИМ </t>
  </si>
  <si>
    <t>РОТФАРТ ШУМА</t>
  </si>
  <si>
    <t xml:space="preserve">СИБИРСКАЯ ЗВЕЗДА ЛОРЕТТА </t>
  </si>
  <si>
    <t>ЧЁРНЫЙ КАНЦЛЕР ОФРА</t>
  </si>
  <si>
    <t xml:space="preserve">ЧЁРНЫЙ КАНЦЛЕР </t>
  </si>
  <si>
    <t>ХЭД ШИКО</t>
  </si>
  <si>
    <t>РУС РПХ НЕКАР ПИРАН</t>
  </si>
  <si>
    <t>РОТФАРТ ЮАНЬ</t>
  </si>
  <si>
    <t xml:space="preserve">СИБИРСКАЯ ЗВЕЗДА ЗЛАТОЯРА </t>
  </si>
  <si>
    <t>ДЕ АШЕНВАЛЬ НАОМИ-БЭЛСИ</t>
  </si>
  <si>
    <t>ДЕ АШЕНВАЛЬ</t>
  </si>
  <si>
    <t>РУС РПХ НЕКАР ФРЕЯ</t>
  </si>
  <si>
    <t>МАРГО ДАРЛИНГ ИЗ СЕВЕРНОЙ ФИВАИДЫ</t>
  </si>
  <si>
    <t>РОТФАРТ ЮНА</t>
  </si>
  <si>
    <t>7056226</t>
  </si>
  <si>
    <t>7057568</t>
  </si>
  <si>
    <t>6863308</t>
  </si>
  <si>
    <t>6863772</t>
  </si>
  <si>
    <t>6858674</t>
  </si>
  <si>
    <t>ЛЕВАН ИЗ ДОМА ТОРРА</t>
  </si>
  <si>
    <t>6866699</t>
  </si>
  <si>
    <t>ИТОН ИЗ ДОМА ТОРРА</t>
  </si>
  <si>
    <t>6732982</t>
  </si>
  <si>
    <t>6419789</t>
  </si>
  <si>
    <t>7056230</t>
  </si>
  <si>
    <t>РЕАЛ БЛЭК ТИМ ДАРУМА</t>
  </si>
  <si>
    <t>6868527</t>
  </si>
  <si>
    <t>FARVIST GOLD PRADA YE ROYAL KHAYNES</t>
  </si>
  <si>
    <t>6869357</t>
  </si>
  <si>
    <t>6863776</t>
  </si>
  <si>
    <t>6865045</t>
  </si>
  <si>
    <t>6858677</t>
  </si>
  <si>
    <t>6666664</t>
  </si>
  <si>
    <t>4893175</t>
  </si>
  <si>
    <t>Ольга Гринь. ПК. По каталогу 90</t>
  </si>
  <si>
    <t>ДНЕПРОВСКИЙ БАСТИОН ДЕМИАН</t>
  </si>
  <si>
    <t>ОЛАФ МИРОН С БЕРЕГА ТУРЫ</t>
  </si>
  <si>
    <t>ОЛЬБУРД ГАГАРИН</t>
  </si>
  <si>
    <t>ОЛЬБУРД ВИНСЕНТ ВЕГА</t>
  </si>
  <si>
    <t>ЯКУДЗА-II ИЗ ТВЕРСКОГО ДОМА</t>
  </si>
  <si>
    <t>ДНЕПРОВСКИЙ БАСТИОН ДЕЙЕНЕРИС</t>
  </si>
  <si>
    <t>ОЛЬБУРД ВЬЮГА ЗВЕЗДА</t>
  </si>
  <si>
    <t>ФЛАЙ ФЛАУ ФУНКЦИЯ ВЛАСТИ</t>
  </si>
  <si>
    <t>ФУНКЦИЯ ВЛАСТИ</t>
  </si>
  <si>
    <t>ЯМАТА ИЗ ТВЕРСКОГО ДОМА</t>
  </si>
  <si>
    <t>ТИМ ВОЛЬФГАНГ ДЕЙЯ</t>
  </si>
  <si>
    <t>ОЛЬБУРД ЧЕРНИКА</t>
  </si>
  <si>
    <t>ФЛАЙ ФЛАУ ПЛАЗА ВИЖЕН</t>
  </si>
  <si>
    <t>ЛАУРЕЛ ИЗ ТВЕРСКОГО ДОМА</t>
  </si>
  <si>
    <t>DNEPROVSKIY BASTION DEMIAN</t>
  </si>
  <si>
    <t>OLBURD GAGARIN</t>
  </si>
  <si>
    <t>OLBURD ANRY BALOUBET</t>
  </si>
  <si>
    <t>6738229</t>
  </si>
  <si>
    <t>ROTFART LEROY</t>
  </si>
  <si>
    <t>MARS VOM TAMRIEL</t>
  </si>
  <si>
    <t>DNEPROVSKIY BASTION DEYENERIS</t>
  </si>
  <si>
    <t>OLBURD GERMIONA</t>
  </si>
  <si>
    <t>6863312</t>
  </si>
  <si>
    <t>OLBURD ALPINA</t>
  </si>
  <si>
    <t>6738237</t>
  </si>
  <si>
    <t>IVANKA-II IZ DOMA TORRA</t>
  </si>
  <si>
    <t>KCP 84861</t>
  </si>
  <si>
    <t>OLBURD CHAYANA DEI</t>
  </si>
  <si>
    <t>OLBURD ZHOZI</t>
  </si>
  <si>
    <t>FLAI FLAU PLAZA VISION</t>
  </si>
  <si>
    <t>24.05.2026 - г. Воронеж</t>
  </si>
  <si>
    <t>25.05.2026 - г. Воронеж</t>
  </si>
  <si>
    <t>Лариса Клейнбок. КЧК В КАЖДОМ КЛАССЕ. По каталогу 77</t>
  </si>
  <si>
    <t>OLBURD LUCKY</t>
  </si>
  <si>
    <t>ELMO VOM CHERNIY KUMIR</t>
  </si>
  <si>
    <t>5453802</t>
  </si>
  <si>
    <t>SALLY VON DER MAXI ROTT</t>
  </si>
  <si>
    <t>HR 19415 RW</t>
  </si>
  <si>
    <t>LEVENBURG ROSHEL</t>
  </si>
  <si>
    <t>4894351</t>
  </si>
  <si>
    <t>21.06.2025 - г. Москва</t>
  </si>
  <si>
    <t>Павел Лавринович. КЧК. По каталогу 13</t>
  </si>
  <si>
    <t>OLAF MIRON S BEREGA TURI</t>
  </si>
  <si>
    <t>PROMETEY VOM HOUSE SIMBA</t>
  </si>
  <si>
    <t>5112062</t>
  </si>
  <si>
    <t>SCHWAGER HOF EZHEVIKA</t>
  </si>
  <si>
    <t>7180781</t>
  </si>
  <si>
    <t>22.06.2025 - г. Санкт-Петербург</t>
  </si>
  <si>
    <t>Ирина Корнеева. КЧК. По каталогу 27</t>
  </si>
  <si>
    <t>AKSLEN ELVIS</t>
  </si>
  <si>
    <t>SALLY ON DER MAXI ROTT</t>
  </si>
  <si>
    <t>HR 19415 RW</t>
  </si>
  <si>
    <t>KREYZI FROM FANTASY FLAME</t>
  </si>
  <si>
    <t>28.06.2025 - г. Санкт-Петербург</t>
  </si>
  <si>
    <t>Роман Рафаилов. КЧК. По каталогу 30</t>
  </si>
  <si>
    <t>ROYS IZ DOMA TORRA</t>
  </si>
  <si>
    <t>7182024</t>
  </si>
  <si>
    <t>AMADO FROM MILLERON</t>
  </si>
  <si>
    <t>4892627</t>
  </si>
  <si>
    <t>7196036</t>
  </si>
  <si>
    <t>КАСТА ХАУС ЕВА</t>
  </si>
  <si>
    <t>6868285</t>
  </si>
  <si>
    <t>ERMOSSO KANIS OLIVIA</t>
  </si>
  <si>
    <t>6858283</t>
  </si>
  <si>
    <t>OLBURD ERA ZHOZAR</t>
  </si>
  <si>
    <t>6668803</t>
  </si>
  <si>
    <t>OLBURD CHERNIKA</t>
  </si>
  <si>
    <t xml:space="preserve">р-н. Калининский, д. Юрьевское  </t>
  </si>
  <si>
    <t xml:space="preserve">05.07.2025 - р-н. Калининский, д. Юрьевское  </t>
  </si>
  <si>
    <t>MARTINS FERNANDO LUCAS. КЧК В КАЖДОМ КЛАССЕ. По каталогу 91</t>
  </si>
  <si>
    <t>TRUMAN VON DER ALTEN FESTUNG</t>
  </si>
  <si>
    <t>7054805</t>
  </si>
  <si>
    <t>БРАНДО ИЗ ТВЕРСКОГО ДОМА</t>
  </si>
  <si>
    <t>6860409</t>
  </si>
  <si>
    <t>OLBURD ZENDAYA</t>
  </si>
  <si>
    <t>7180607</t>
  </si>
  <si>
    <t>FARVIST GOLD PULYA IS ALWAYS ON THE MOVE</t>
  </si>
  <si>
    <t>6869358</t>
  </si>
  <si>
    <t>FLAI FLAU FUNKCIYA VLASTI</t>
  </si>
  <si>
    <t>REAL BLACK TEAM GLORIA</t>
  </si>
  <si>
    <t>6851598</t>
  </si>
  <si>
    <t>FLAI FLAU KLAVA KOKA</t>
  </si>
  <si>
    <t xml:space="preserve">06.07.2025 - р-н. Калининский, д. Юрьевское  </t>
  </si>
  <si>
    <t>CUI, XIBIN. КЧК В КАЖДОМ КЛАССЕ. По каталогу 90</t>
  </si>
  <si>
    <t>ФАРВИСТ ГОЛД СЮПРИМ БИИНГ-II</t>
  </si>
  <si>
    <t>7180913</t>
  </si>
  <si>
    <t>S'OLEIL A LA RUSS EUROSTAR</t>
  </si>
  <si>
    <t>S'OLEIL A LA RUSS MAMBO AREYA LA VIVA</t>
  </si>
  <si>
    <t>7181571</t>
  </si>
  <si>
    <t>HOTREIN DEMETRA</t>
  </si>
  <si>
    <t>5974491</t>
  </si>
  <si>
    <t>ULTRA FUNNY S BEREGA TURI</t>
  </si>
  <si>
    <t>12.07.2025 - г. Березника</t>
  </si>
  <si>
    <t>Людмила Зубкова. КЧК. По каталогу 15</t>
  </si>
  <si>
    <t>ISTINA SERDTSA BAGRAT</t>
  </si>
  <si>
    <t>7187346</t>
  </si>
  <si>
    <t>ОЛЬБУРД ГАНГСТЕР АЛЬ КАПОНЕ</t>
  </si>
  <si>
    <t>6863307</t>
  </si>
  <si>
    <t>HOTREIN UGO KOBA</t>
  </si>
  <si>
    <t>6513961</t>
  </si>
  <si>
    <t>DIDZHES PRIDE BON DZHONI</t>
  </si>
  <si>
    <t>6093542</t>
  </si>
  <si>
    <t>ERMOSSO KANIS IMPULS</t>
  </si>
  <si>
    <t>6515846</t>
  </si>
  <si>
    <t>FARVIST GOLD RITSA</t>
  </si>
  <si>
    <t>7180912</t>
  </si>
  <si>
    <t>MARVLAD ULTRA</t>
  </si>
  <si>
    <t>7050883</t>
  </si>
  <si>
    <t>ОЛВЕЙС РЭДИ ФОМ ХАУС ХЕЛЕН</t>
  </si>
  <si>
    <t>6517015</t>
  </si>
  <si>
    <t>BELOVED CRIMEA MAKENA</t>
  </si>
  <si>
    <t>6660429</t>
  </si>
  <si>
    <t>19.07.2025 - г. Челябинск</t>
  </si>
  <si>
    <t>ANTIC, DALIBOR. КЧК В КАЖОМ КЛАССЕ. По каталогу 47</t>
  </si>
  <si>
    <t>FARVIST GOLD TRIUMPH OF THE VICTORY</t>
  </si>
  <si>
    <t>7180920</t>
  </si>
  <si>
    <t>JACK VOM VILSTALER LAND II</t>
  </si>
  <si>
    <t>7054474</t>
  </si>
  <si>
    <t>FARVIST GOLD BAZELIK</t>
  </si>
  <si>
    <t>5685193</t>
  </si>
  <si>
    <t>DINASTIYA LEGDIS BLAK VINER</t>
  </si>
  <si>
    <t>7184679</t>
  </si>
  <si>
    <t>NON STOP FROM MILLERON</t>
  </si>
  <si>
    <t>HAUS BLACK BIST ADEL</t>
  </si>
  <si>
    <t>4643861</t>
  </si>
  <si>
    <t>20.07.2025 - г. Челябинск</t>
  </si>
  <si>
    <t>Татьяна Попова. КЧК В КАЖДОМ КЛАССЕ. По каталогу 42</t>
  </si>
  <si>
    <t>OLBURD JAG</t>
  </si>
  <si>
    <t>6866844</t>
  </si>
  <si>
    <t>FLAI FLAU FILOSOF</t>
  </si>
  <si>
    <t>6865041</t>
  </si>
  <si>
    <t>SIGNO AFORTUNADO NERON</t>
  </si>
  <si>
    <t>OLIMP IZ TVERSKOGO DOMA</t>
  </si>
  <si>
    <t>5113356</t>
  </si>
  <si>
    <t>АКСЛЕН ОРА</t>
  </si>
  <si>
    <t>6869963</t>
  </si>
  <si>
    <t>GRETA</t>
  </si>
  <si>
    <t>6736275</t>
  </si>
  <si>
    <t>OLBURD LILLA</t>
  </si>
  <si>
    <t>26.07.2025 - г. Санкт-Петербург</t>
  </si>
  <si>
    <t>Елена Холевина. КЧК В КАЖДОМ КЛАССЕ. По каталогу 33</t>
  </si>
  <si>
    <t>FARVIST GOLD SPECIALLY FOR YOU</t>
  </si>
  <si>
    <t>7180914</t>
  </si>
  <si>
    <t>OKSI DOG IMPERATOR</t>
  </si>
  <si>
    <t>CAMRY IZ AGLITSKOGO SADA</t>
  </si>
  <si>
    <t>6668840</t>
  </si>
  <si>
    <t>26.07.2025 - г. Котлас</t>
  </si>
  <si>
    <t>Станислав Городилов. КЧК. По каталогу 14</t>
  </si>
  <si>
    <t>OLBURD BORMAN</t>
  </si>
  <si>
    <t>6856768</t>
  </si>
  <si>
    <t>БЕЛОВЕД КРИМЕА МАКЕНА</t>
  </si>
  <si>
    <t>Вологда</t>
  </si>
  <si>
    <t>02.08.2025 - г. Вологда</t>
  </si>
  <si>
    <t>Ольга Тимофеева. КЧК, По каталогу 14</t>
  </si>
  <si>
    <t>РОЙС ИЗ ДОМА ТОРРА</t>
  </si>
  <si>
    <t>ЮН</t>
  </si>
  <si>
    <t>ОЛЬБУРД ГЕЛИБТЕР</t>
  </si>
  <si>
    <t>ЕРМОССО КАНИС ОЛИВИЯ</t>
  </si>
  <si>
    <t>ОЛЬБУРД ЭРА ЖОЗАР</t>
  </si>
  <si>
    <t>LAUREL IZ TVERSKOGO DOMA</t>
  </si>
  <si>
    <t>10.08.2025 - г. Москва</t>
  </si>
  <si>
    <t>Татьяна Попова. КЧК В КАЖДОМ КЛАССЕ. По каталогу 27</t>
  </si>
  <si>
    <t>РУС РПХ НЕКАР ДЖОУЛЬ</t>
  </si>
  <si>
    <t>Елена Потемкина. КЧК В КАЖДОМ КЛАССЕ. По каталогу 29</t>
  </si>
  <si>
    <t>OLBURD GELIEBTER</t>
  </si>
  <si>
    <t>6863305</t>
  </si>
  <si>
    <t>р-н. Рязанский, д. Семено-Оленинское</t>
  </si>
  <si>
    <t>16.08.2025 - г. р-н. Рязанский, д. Семено-Оленинское</t>
  </si>
  <si>
    <t>Елена Холевина. КЧК В КАЖДОМ КЛАССЕ. По каталогу 43</t>
  </si>
  <si>
    <t>А</t>
  </si>
  <si>
    <t>OLBURD SHTERN</t>
  </si>
  <si>
    <t>РУС РПХ НЕКАР СЛАВА</t>
  </si>
  <si>
    <t>6516327</t>
  </si>
  <si>
    <t>ROTFART LAURA</t>
  </si>
  <si>
    <t>17.08.2025 - г. р-н. Рязанский, д. Семено-Оленинское</t>
  </si>
  <si>
    <t>Татьяна Бурдина. КЧК В КАЖДОМ КЛАССЕ. По каталогу 48</t>
  </si>
  <si>
    <t>ANGELY DOROG GRAF</t>
  </si>
  <si>
    <t>7186224</t>
  </si>
  <si>
    <t>7057747</t>
  </si>
  <si>
    <t>IMPERATOR FROM FANTASY FLAME</t>
  </si>
  <si>
    <t>6519424</t>
  </si>
  <si>
    <t>VOLTURY IZ DOMA TORRA</t>
  </si>
  <si>
    <t>С'ОЛЕЙ А ЛЯ РЮС МЕЙД ИН РАША</t>
  </si>
  <si>
    <t>7181570</t>
  </si>
  <si>
    <t>OLBURD SUPER STAR</t>
  </si>
  <si>
    <t>Нижний-Новгород</t>
  </si>
  <si>
    <t>23.08.2025 - г. Нижнний-Новгород</t>
  </si>
  <si>
    <t>NEDIMOVIC, NENAD. КЧК В КАЖДОМ КЛАССЕ. По каталогу 50</t>
  </si>
  <si>
    <t>ASTA FAVORIT DZHOKER</t>
  </si>
  <si>
    <t>7183763</t>
  </si>
  <si>
    <t>NERON IZ TVERSKOGO DOMA</t>
  </si>
  <si>
    <t>PRIDE SPARTANIS PIPER MAGIC NIGHT</t>
  </si>
  <si>
    <t>6517815</t>
  </si>
  <si>
    <t>Комсомольск-на-Амуре</t>
  </si>
  <si>
    <t>23.08.2025 - г. Комсомольск-на-Амуре</t>
  </si>
  <si>
    <t>Алексей Белкин. КЧК, По каталогу 6</t>
  </si>
  <si>
    <t>BRIGHT WINNER MAMAY</t>
  </si>
  <si>
    <t>6516934</t>
  </si>
  <si>
    <t>ИРИДА ПЛАМЕННОЕ СЕРДЦЕ</t>
  </si>
  <si>
    <t>7187352</t>
  </si>
  <si>
    <t>LIBERTY ROTT HOUSE COVIC</t>
  </si>
  <si>
    <t>JR 735770 RW_</t>
  </si>
  <si>
    <t>МЕЛИССА ИРМИР</t>
  </si>
  <si>
    <t>6222888</t>
  </si>
  <si>
    <t>TK'S LADY D</t>
  </si>
  <si>
    <t>7058059</t>
  </si>
  <si>
    <t>MARVLAD ZENTAURA BREIT</t>
  </si>
  <si>
    <t>6221078</t>
  </si>
  <si>
    <t>БРАЙТ ВИННЕР БАСТА</t>
  </si>
  <si>
    <t>3769028</t>
  </si>
  <si>
    <t>Можга</t>
  </si>
  <si>
    <t>06.09.2025 - г. Можга</t>
  </si>
  <si>
    <t>Елена Потемкина. КЧК В КАЖДОМ КЛАССЕ. По каталогу 33</t>
  </si>
  <si>
    <t>31.08.2025 - г. Челябинск</t>
  </si>
  <si>
    <t>OLBURD ALBUS</t>
  </si>
  <si>
    <t>6738230</t>
  </si>
  <si>
    <t>ROTFART HITACHI</t>
  </si>
  <si>
    <t>6090698</t>
  </si>
  <si>
    <t>Симферополь</t>
  </si>
  <si>
    <t>ГОРДОН ИЗ СИБИРСКИХ ПРОСТОРОВ</t>
  </si>
  <si>
    <t>5115479</t>
  </si>
  <si>
    <t>СОКРОВИЩЕ АЛЕКСЫ ЕСЕНИЯ</t>
  </si>
  <si>
    <t>7180097</t>
  </si>
  <si>
    <t>СОКРОВИЩЕ АЛЕКСЫ ЦЕРЕРА</t>
  </si>
  <si>
    <t>6663977</t>
  </si>
  <si>
    <t>13.09.2025 - г. Барнаул</t>
  </si>
  <si>
    <t xml:space="preserve">Александр Логинов. КЧК. По каталогу </t>
  </si>
  <si>
    <t>TORNADO IZ DOMA SHVEDOVIH</t>
  </si>
  <si>
    <t>6863418</t>
  </si>
  <si>
    <t>KALIF FROM FANTASY FLAME</t>
  </si>
  <si>
    <t>6738256</t>
  </si>
  <si>
    <t>INDIOS IZ DOMA TORRA</t>
  </si>
  <si>
    <t>6732981</t>
  </si>
  <si>
    <t>STYLE OF OLLIS BRONYA</t>
  </si>
  <si>
    <t>6863600</t>
  </si>
  <si>
    <t>FIRE LADY IZ DOMA TORRA</t>
  </si>
  <si>
    <t>ASTA FAVORITE VALERI</t>
  </si>
  <si>
    <t>6417807</t>
  </si>
  <si>
    <t>14.09.2025 - г. Находка</t>
  </si>
  <si>
    <t>Ольга Гринь. КЧК В КАЖДОМ КЛАССЕ. По кататлогу 23</t>
  </si>
  <si>
    <t>REAL IZ DOMA TORRA</t>
  </si>
  <si>
    <t>7182025</t>
  </si>
  <si>
    <t>ULET TOP BLACK</t>
  </si>
  <si>
    <t>7056256</t>
  </si>
  <si>
    <t>FAR EASTERN HUNTER BRENDA</t>
  </si>
  <si>
    <t>7185563</t>
  </si>
  <si>
    <t>21.09.2025 - г. Южно-Сахалинск</t>
  </si>
  <si>
    <t>Юлия Овсянникова. КЧК. По каталогу 20</t>
  </si>
  <si>
    <t>18.09.2024</t>
  </si>
  <si>
    <t>ШВАРЦ АДЛЕР СТАТУС</t>
  </si>
  <si>
    <t>27.11.2023</t>
  </si>
  <si>
    <t>7053067</t>
  </si>
  <si>
    <t>Хотрейн Уго Коба</t>
  </si>
  <si>
    <t>16.06.2022</t>
  </si>
  <si>
    <t>Sibirskaya Zvezda Maximus</t>
  </si>
  <si>
    <t>FARVIST GOLD ROLEX</t>
  </si>
  <si>
    <t>27.12.2016</t>
  </si>
  <si>
    <t>РОТВЕЛД НОРД ХАЙРА-ААМИНА</t>
  </si>
  <si>
    <t>24.07.2024</t>
  </si>
  <si>
    <t>7185714</t>
  </si>
  <si>
    <t>17.03.2024</t>
  </si>
  <si>
    <t>СИБИРСКАЯ ЗВЕЗДА ЛОРЕТТА</t>
  </si>
  <si>
    <t>ХОТРЕЙН ДЕМЕТРА</t>
  </si>
  <si>
    <t>27.04.2020</t>
  </si>
  <si>
    <t>FARVIST GOLD LOVE AT FIRST SIGHT</t>
  </si>
  <si>
    <t>10.09.2015</t>
  </si>
  <si>
    <t>4334426</t>
  </si>
  <si>
    <t>28.09.2025 - г. Тобольск</t>
  </si>
  <si>
    <t>Александр Никитин. КЧК В КАЖДОМ КЛАССЕ. По каталогу 26</t>
  </si>
  <si>
    <t>30.05.2017</t>
  </si>
  <si>
    <t>Надежда Григорьева. КЧК. По каталогу 29</t>
  </si>
  <si>
    <t>FLAI FLAU YUNAIT</t>
  </si>
  <si>
    <t>7189199</t>
  </si>
  <si>
    <t>FLAI FLAU FAVORIT DLYA KLANA NIKITI</t>
  </si>
  <si>
    <t>6865040</t>
  </si>
  <si>
    <t xml:space="preserve"> ОТЛ</t>
  </si>
  <si>
    <t>BELOVED CRIMEA 
ESCOBAR</t>
  </si>
  <si>
    <t>ПЛАТОН ИЗ ДОМА ШВЕДОВЫХ</t>
  </si>
  <si>
    <t>RATNIK ANATALI-I</t>
  </si>
  <si>
    <t>ERMOSSO KANIS HEJLA</t>
  </si>
  <si>
    <t>FLAI FLAU YUSTICIYA</t>
  </si>
  <si>
    <t>ДЕЙЛИЗ ВАН ТОП С СОБЕРБАШ</t>
  </si>
  <si>
    <t>РОТФАРТ ДЖЕТТА</t>
  </si>
  <si>
    <t>RUS ISLAH FREIYA</t>
  </si>
  <si>
    <t>6737431</t>
  </si>
  <si>
    <t>5686748</t>
  </si>
  <si>
    <t>7050875</t>
  </si>
  <si>
    <t>6732809</t>
  </si>
  <si>
    <t>6519193</t>
  </si>
  <si>
    <t>6855848</t>
  </si>
  <si>
    <t xml:space="preserve"> ПЛАТОН ИЗ ДОМА ШВЕДОВЫХ</t>
  </si>
  <si>
    <t>7193267</t>
  </si>
  <si>
    <t>7189201</t>
  </si>
  <si>
    <t xml:space="preserve"> 23.02.2024</t>
  </si>
  <si>
    <t xml:space="preserve"> ВЕТ </t>
  </si>
  <si>
    <t>р-н. Симферопольский, с. Клиновка</t>
  </si>
  <si>
    <t>11.10.2025 - г. р-н. Симферопольский, с. Клиновка</t>
  </si>
  <si>
    <t>Владимир Шиян. КЧК В КАЖДОМ КЛАССЕ. По каталогу 39</t>
  </si>
  <si>
    <t>VALKIRIA IZ DOME KISKOVA</t>
  </si>
  <si>
    <t>900263000700516</t>
  </si>
  <si>
    <t>ULTRA TOP BLACK</t>
  </si>
  <si>
    <t>7056259</t>
  </si>
  <si>
    <t>PUMA IZ DOMA SHVEDOVIH</t>
  </si>
  <si>
    <t>6737433</t>
  </si>
  <si>
    <t>12.10.2025 - г. р-н. Симферопольский, с. Клиновка</t>
  </si>
  <si>
    <t>Роман Рафаилов. КЧК В КАЖДОМ КЛАССЕ. По каталогу 37</t>
  </si>
  <si>
    <t>РЕДЖИНА ФРОМ ФАНТАЗИ ФЛАЙМ</t>
  </si>
  <si>
    <t>7186610</t>
  </si>
  <si>
    <t>7180157</t>
  </si>
  <si>
    <t>12.10.2025 - г. Рыбинск</t>
  </si>
  <si>
    <t>Елена Белкина. КЧК. По каталогу 9</t>
  </si>
  <si>
    <t>KONAN OF SILVER FILD KG</t>
  </si>
  <si>
    <t>JR 736743 RW_</t>
  </si>
  <si>
    <t>ЗОЛОТО ИЗ ТВЕРСКОГО ДОМА</t>
  </si>
  <si>
    <t>7195428</t>
  </si>
  <si>
    <t>YAMATA IZ TVERSKOGO DOMA</t>
  </si>
  <si>
    <t>UMKA IZ TVERSKOGO DOMA</t>
  </si>
  <si>
    <t>09.11.2025 - г. Тверь</t>
  </si>
  <si>
    <t>Людмила Судариковаю. КЧК. По каталогу 11</t>
  </si>
  <si>
    <t>OLBURD IVEN</t>
  </si>
  <si>
    <t>7192871</t>
  </si>
  <si>
    <t>KEN OF SILVER FILD KG</t>
  </si>
  <si>
    <t>JR 736742 RW_</t>
  </si>
  <si>
    <t>AKSLEN AVATAR</t>
  </si>
  <si>
    <t>6415011</t>
  </si>
  <si>
    <t>OLBURD KRASAVA</t>
  </si>
  <si>
    <t>7195231</t>
  </si>
  <si>
    <t>ASKA VOM HAUS HELEN</t>
  </si>
  <si>
    <t>7180849</t>
  </si>
  <si>
    <t>БРУНГИЛЬДА</t>
  </si>
  <si>
    <t>6862471</t>
  </si>
  <si>
    <t>ФЕРРУМ ЭНЖЕЛ ШЕРА-РОЗИТА</t>
  </si>
  <si>
    <t>6734632</t>
  </si>
  <si>
    <t>12.12.2025 - г. Санкт-Петербург</t>
  </si>
  <si>
    <t>ILKANOVSKI, MITKO. КЧК В КАЖДОМ КЛАССЕ. По каталогу 32</t>
  </si>
  <si>
    <t>29.12.2025 - г. Москва</t>
  </si>
  <si>
    <t>Олег Янчев. КЧК. По каталогу 10</t>
  </si>
  <si>
    <t>СОКРОВИЩЕ АЛЕКСЫ БЕРКУТ</t>
  </si>
  <si>
    <t>GORDON IZ SIBIRSKIH PROSTOROV</t>
  </si>
  <si>
    <t>RUS RPH NEKAR CHERBERI</t>
  </si>
  <si>
    <t>Новосибирск</t>
  </si>
  <si>
    <t>02.11.2025 - г. Рыбинск</t>
  </si>
  <si>
    <t>Михаил Пермяков. КЧК. По каталогу 15</t>
  </si>
  <si>
    <t>Яна Гаврилова. КЧК. По каталогу 8</t>
  </si>
  <si>
    <t>30.08.2025 - г. Симферополь</t>
  </si>
  <si>
    <t>Алексей Белкин. КЧК. По каталогу 13</t>
  </si>
  <si>
    <t>OLAF MIRON S BEREGA
TURI</t>
  </si>
  <si>
    <t>ТАНГАР ИЗ ТВЕРСКОГО
ДОМА</t>
  </si>
  <si>
    <t>ШВАГЕР ХОФ ЕЖЕВИКА</t>
  </si>
  <si>
    <t>AKSLEN ESENIA</t>
  </si>
  <si>
    <t>Псков</t>
  </si>
  <si>
    <t>31.05.2025 - г. Псков</t>
  </si>
  <si>
    <t>Александр Логинов. КЧК. По каталогу 13</t>
  </si>
  <si>
    <t>ФЛАЙ ФЛАУ ФИЛОСОФ</t>
  </si>
  <si>
    <t>МАРВЛАД ОДЖИ</t>
  </si>
  <si>
    <t>ФЛАЙ ФЛАУ МЕРЛИН</t>
  </si>
  <si>
    <t>LERUS HOUSE ZADOR</t>
  </si>
  <si>
    <t>LERUS HOUSE</t>
  </si>
  <si>
    <t>ОЛЬБУРД ВЬЮГА ЗВЕЗД</t>
  </si>
  <si>
    <t>ИМПЕРИЯ БЛОНИ ОХАРА</t>
  </si>
  <si>
    <t>ИМПЕРИЯ БЛОНИ</t>
  </si>
  <si>
    <t>THJ 4972</t>
  </si>
  <si>
    <t>ELESTA S CHIORNOY KREPOSTI ELTS</t>
  </si>
  <si>
    <t>КРЕЙЗИ ФРОМ ФАНТАЗИЯ ФЛАЙМ</t>
  </si>
  <si>
    <t>ФРОМ ФАНТАЗИЯ ФЛАЙМ</t>
  </si>
  <si>
    <t>АКСЛЕН ХЕННЕССИ</t>
  </si>
  <si>
    <t>АКСЛЕН ЕСЕНИА</t>
  </si>
  <si>
    <r>
      <rPr>
        <b/>
        <sz val="12"/>
        <color theme="1"/>
        <rFont val="Times New Roman"/>
        <family val="1"/>
        <charset val="204"/>
      </rPr>
      <t>18.01.2025</t>
    </r>
    <r>
      <rPr>
        <sz val="12"/>
        <color theme="1"/>
        <rFont val="Times New Roman"/>
        <family val="1"/>
        <charset val="204"/>
      </rPr>
      <t xml:space="preserve"> - г. Санкт-Петербург</t>
    </r>
  </si>
  <si>
    <r>
      <t xml:space="preserve">HADZIC REFET. КЧК В КАЖДОМ КЛАССЕ. </t>
    </r>
    <r>
      <rPr>
        <b/>
        <sz val="12"/>
        <color rgb="FF000000"/>
        <rFont val="Times New Roman"/>
        <family val="1"/>
        <charset val="204"/>
      </rPr>
      <t>По каталогу 37</t>
    </r>
  </si>
  <si>
    <t>БЛЭЙД ИЗ ТВЕРСКОГО ДОМА</t>
  </si>
  <si>
    <t>6860405</t>
  </si>
  <si>
    <t>Хабаровск</t>
  </si>
  <si>
    <r>
      <rPr>
        <b/>
        <sz val="12"/>
        <color theme="1"/>
        <rFont val="Times New Roman"/>
        <family val="1"/>
        <charset val="204"/>
      </rPr>
      <t>15.02.2025</t>
    </r>
    <r>
      <rPr>
        <sz val="12"/>
        <color theme="1"/>
        <rFont val="Times New Roman"/>
        <family val="1"/>
        <charset val="204"/>
      </rPr>
      <t xml:space="preserve"> - г. Хабаровск</t>
    </r>
  </si>
  <si>
    <r>
      <t xml:space="preserve">Малышевский Александр Григорьевич. КЧК. </t>
    </r>
    <r>
      <rPr>
        <b/>
        <sz val="12"/>
        <color rgb="FF000000"/>
        <rFont val="Times New Roman"/>
        <family val="1"/>
        <charset val="204"/>
      </rPr>
      <t>По каталогу 9</t>
    </r>
  </si>
  <si>
    <t>VDH140012</t>
  </si>
  <si>
    <t>СОКРОВИЩЕ АЛЕКСЫ ФРЕЯ</t>
  </si>
  <si>
    <t>4761372</t>
  </si>
  <si>
    <r>
      <rPr>
        <b/>
        <sz val="12"/>
        <color theme="1"/>
        <rFont val="Times New Roman"/>
        <family val="1"/>
        <charset val="204"/>
      </rPr>
      <t>15.02.2025</t>
    </r>
    <r>
      <rPr>
        <sz val="12"/>
        <color theme="1"/>
        <rFont val="Times New Roman"/>
        <family val="1"/>
        <charset val="204"/>
      </rPr>
      <t xml:space="preserve"> - г. Барнаул</t>
    </r>
  </si>
  <si>
    <r>
      <t xml:space="preserve">Расчихмарова Татьяна Владимировна. КЧК. </t>
    </r>
    <r>
      <rPr>
        <b/>
        <sz val="12"/>
        <color rgb="FF000000"/>
        <rFont val="Times New Roman"/>
        <family val="1"/>
        <charset val="204"/>
      </rPr>
      <t>По каталогу 14</t>
    </r>
  </si>
  <si>
    <t>13.10.2023</t>
  </si>
  <si>
    <t>ОЛЬБУРД АНРИ БАЛУБЕТ</t>
  </si>
  <si>
    <t>03.06.2023</t>
  </si>
  <si>
    <t>РЕАЛ БЛЭК ТИМ ДЭЙВА</t>
  </si>
  <si>
    <t>03.04.2024</t>
  </si>
  <si>
    <t>ОЛЬБУРД АЛЬПИНА</t>
  </si>
  <si>
    <r>
      <rPr>
        <b/>
        <sz val="12"/>
        <color theme="1"/>
        <rFont val="Times New Roman"/>
        <family val="1"/>
        <charset val="204"/>
      </rPr>
      <t>08.03.2025</t>
    </r>
    <r>
      <rPr>
        <sz val="12"/>
        <color theme="1"/>
        <rFont val="Times New Roman"/>
        <family val="1"/>
        <charset val="204"/>
      </rPr>
      <t xml:space="preserve"> - г. Москва</t>
    </r>
  </si>
  <si>
    <r>
      <t xml:space="preserve">Выгузов Игорь Анатольевич. КЧК. </t>
    </r>
    <r>
      <rPr>
        <b/>
        <sz val="12"/>
        <color rgb="FF000000"/>
        <rFont val="Times New Roman"/>
        <family val="1"/>
        <charset val="204"/>
      </rPr>
      <t>По каталогу 16</t>
    </r>
  </si>
  <si>
    <t>21.12.2023</t>
  </si>
  <si>
    <t>09.11.2023</t>
  </si>
  <si>
    <t>ШЭР-II ИЗ ТВЕРСКОГО ДОМА</t>
  </si>
  <si>
    <t>20.10.2022</t>
  </si>
  <si>
    <r>
      <t xml:space="preserve">Филатова Алла Евгеньевна. КЧК. </t>
    </r>
    <r>
      <rPr>
        <b/>
        <sz val="12"/>
        <color rgb="FF000000"/>
        <rFont val="Times New Roman"/>
        <family val="1"/>
        <charset val="204"/>
      </rPr>
      <t>По каталогу 16</t>
    </r>
  </si>
  <si>
    <t>ЕРМОССО КАНИС СУПЕР</t>
  </si>
  <si>
    <t>7056233</t>
  </si>
  <si>
    <t>FARVIST GOLD OATH OF WINNING</t>
  </si>
  <si>
    <t>FARVIST GOLD</t>
  </si>
  <si>
    <t>6853718</t>
  </si>
  <si>
    <t>ЗИКО ФОМ ХАУС ХЕЛЕН</t>
  </si>
  <si>
    <t>6416236</t>
  </si>
  <si>
    <t>НИКИТА-II ИЗ ТВЕРСКОГО ДОМА</t>
  </si>
  <si>
    <r>
      <rPr>
        <b/>
        <sz val="12"/>
        <color theme="1"/>
        <rFont val="Times New Roman"/>
        <family val="1"/>
        <charset val="204"/>
      </rPr>
      <t>26.04.2025</t>
    </r>
    <r>
      <rPr>
        <sz val="12"/>
        <color theme="1"/>
        <rFont val="Times New Roman"/>
        <family val="1"/>
        <charset val="204"/>
      </rPr>
      <t xml:space="preserve"> - г. Энгельс</t>
    </r>
  </si>
  <si>
    <r>
      <t xml:space="preserve">VUKCEVIC, ZORAN. КЧК В КАЖДОМ КЛАССЕ. </t>
    </r>
    <r>
      <rPr>
        <b/>
        <sz val="12"/>
        <color rgb="FF000000"/>
        <rFont val="Times New Roman"/>
        <family val="1"/>
        <charset val="204"/>
      </rPr>
      <t>По каталогу 45</t>
    </r>
  </si>
  <si>
    <t>ФЛАЙ ФЛАУ ПОНТ</t>
  </si>
  <si>
    <t>ФЛАЙ ФЛАУ ЦАРСКАЯ ОХОТА</t>
  </si>
  <si>
    <r>
      <rPr>
        <b/>
        <sz val="12"/>
        <color theme="1"/>
        <rFont val="Times New Roman"/>
        <family val="1"/>
        <charset val="204"/>
      </rPr>
      <t>27.04.2025</t>
    </r>
    <r>
      <rPr>
        <sz val="12"/>
        <color theme="1"/>
        <rFont val="Times New Roman"/>
        <family val="1"/>
        <charset val="204"/>
      </rPr>
      <t xml:space="preserve"> - г. Энгельс</t>
    </r>
  </si>
  <si>
    <r>
      <t xml:space="preserve">Холевина Е.В. КЧК В КАЖДОМ КЛАССЕ. </t>
    </r>
    <r>
      <rPr>
        <b/>
        <sz val="12"/>
        <color rgb="FF000000"/>
        <rFont val="Times New Roman"/>
        <family val="1"/>
        <charset val="204"/>
      </rPr>
      <t>По каталогу 44</t>
    </r>
  </si>
  <si>
    <t>Кстово</t>
  </si>
  <si>
    <r>
      <rPr>
        <b/>
        <sz val="12"/>
        <color theme="1"/>
        <rFont val="Times New Roman"/>
        <family val="1"/>
        <charset val="204"/>
      </rPr>
      <t>10.05.2025</t>
    </r>
    <r>
      <rPr>
        <sz val="12"/>
        <color theme="1"/>
        <rFont val="Times New Roman"/>
        <family val="1"/>
        <charset val="204"/>
      </rPr>
      <t xml:space="preserve"> - г. Кстово</t>
    </r>
  </si>
  <si>
    <r>
      <t xml:space="preserve">Лавринович Павел Борисович. КЧК В КАЖДОМ КЛАССЕ. </t>
    </r>
    <r>
      <rPr>
        <b/>
        <sz val="12"/>
        <color rgb="FF000000"/>
        <rFont val="Times New Roman"/>
        <family val="1"/>
        <charset val="204"/>
      </rPr>
      <t>По каталогу 41</t>
    </r>
  </si>
  <si>
    <t>SCHWAGER HOF BRIONI</t>
  </si>
  <si>
    <t>6413197</t>
  </si>
  <si>
    <t>4769174</t>
  </si>
  <si>
    <r>
      <rPr>
        <b/>
        <sz val="12"/>
        <color theme="1"/>
        <rFont val="Times New Roman"/>
        <family val="1"/>
        <charset val="204"/>
      </rPr>
      <t>10.05.2025</t>
    </r>
    <r>
      <rPr>
        <sz val="12"/>
        <color theme="1"/>
        <rFont val="Times New Roman"/>
        <family val="1"/>
        <charset val="204"/>
      </rPr>
      <t xml:space="preserve"> - г. Санкт-Петербург</t>
    </r>
  </si>
  <si>
    <r>
      <t xml:space="preserve">Родина Инесса. КЧК. </t>
    </r>
    <r>
      <rPr>
        <b/>
        <sz val="12"/>
        <color rgb="FF000000"/>
        <rFont val="Times New Roman"/>
        <family val="1"/>
        <charset val="204"/>
      </rPr>
      <t>По каталогу 25</t>
    </r>
  </si>
  <si>
    <t>КИА ИЗ АГЛИЦКОГО САДА</t>
  </si>
  <si>
    <t>6668839</t>
  </si>
  <si>
    <t>4767931</t>
  </si>
  <si>
    <t>Курск</t>
  </si>
  <si>
    <r>
      <rPr>
        <b/>
        <sz val="12"/>
        <color theme="1"/>
        <rFont val="Times New Roman"/>
        <family val="1"/>
        <charset val="204"/>
      </rPr>
      <t>17.05.2025</t>
    </r>
    <r>
      <rPr>
        <sz val="12"/>
        <color theme="1"/>
        <rFont val="Times New Roman"/>
        <family val="1"/>
        <charset val="204"/>
      </rPr>
      <t xml:space="preserve"> - г. Курск</t>
    </r>
  </si>
  <si>
    <r>
      <t xml:space="preserve">Ольга Тимофеева. КЧК, </t>
    </r>
    <r>
      <rPr>
        <b/>
        <sz val="12"/>
        <color rgb="FF000000"/>
        <rFont val="Times New Roman"/>
        <family val="1"/>
        <charset val="204"/>
      </rPr>
      <t>По каталогу 19</t>
    </r>
  </si>
  <si>
    <r>
      <t>25.05.2025</t>
    </r>
    <r>
      <rPr>
        <sz val="12"/>
        <color theme="1"/>
        <rFont val="Times New Roman"/>
        <family val="1"/>
        <charset val="204"/>
      </rPr>
      <t xml:space="preserve"> - г. Воронеж</t>
    </r>
  </si>
  <si>
    <r>
      <t xml:space="preserve">Лариса Клейнбок. КЧК В КАЖДОМ КЛАССЕ. </t>
    </r>
    <r>
      <rPr>
        <b/>
        <sz val="12"/>
        <color rgb="FF000000"/>
        <rFont val="Times New Roman"/>
        <family val="1"/>
        <charset val="204"/>
      </rPr>
      <t>По каталогу 77</t>
    </r>
  </si>
  <si>
    <r>
      <t xml:space="preserve">Ольга Гринь. ПК. </t>
    </r>
    <r>
      <rPr>
        <b/>
        <sz val="12"/>
        <color rgb="FF000000"/>
        <rFont val="Times New Roman"/>
        <family val="1"/>
        <charset val="204"/>
      </rPr>
      <t>По кататлогу 90</t>
    </r>
  </si>
  <si>
    <r>
      <t>24.05.2025</t>
    </r>
    <r>
      <rPr>
        <sz val="12"/>
        <color theme="1"/>
        <rFont val="Times New Roman"/>
        <family val="1"/>
        <charset val="204"/>
      </rPr>
      <t xml:space="preserve"> - г. Воронеж</t>
    </r>
  </si>
  <si>
    <r>
      <t xml:space="preserve">Логинов Александр. КЧК. </t>
    </r>
    <r>
      <rPr>
        <b/>
        <sz val="12"/>
        <color rgb="FF000000"/>
        <rFont val="Times New Roman"/>
        <family val="1"/>
        <charset val="204"/>
      </rPr>
      <t>По каталогу 13</t>
    </r>
  </si>
  <si>
    <r>
      <t xml:space="preserve">Павел Лавринович. КЧК. </t>
    </r>
    <r>
      <rPr>
        <b/>
        <sz val="12"/>
        <color rgb="FF000000"/>
        <rFont val="Times New Roman"/>
        <family val="1"/>
        <charset val="204"/>
      </rPr>
      <t>По каталогу 13</t>
    </r>
  </si>
  <si>
    <r>
      <t xml:space="preserve">Ирина Корнеева. КЧК. </t>
    </r>
    <r>
      <rPr>
        <b/>
        <sz val="12"/>
        <color rgb="FF000000"/>
        <rFont val="Times New Roman"/>
        <family val="1"/>
        <charset val="204"/>
      </rPr>
      <t>По каталогу 27</t>
    </r>
  </si>
  <si>
    <r>
      <t xml:space="preserve">Роман Рафаилов. КЧК. </t>
    </r>
    <r>
      <rPr>
        <b/>
        <sz val="12"/>
        <color rgb="FF000000"/>
        <rFont val="Times New Roman"/>
        <family val="1"/>
        <charset val="204"/>
      </rPr>
      <t>По каталогу 30</t>
    </r>
  </si>
  <si>
    <t>р-н. Калининский, д. Юрьевское</t>
  </si>
  <si>
    <t>05.07.2025 - р-н. Калининский, д. Юрьевское</t>
  </si>
  <si>
    <t>02.11.2025 - г. Новосибирск</t>
  </si>
  <si>
    <t>Михаил Пермяков. КЧК. По каталогу 20</t>
  </si>
  <si>
    <t>РУС ШВАРЦМЕЙСТЕР ПИНТА</t>
  </si>
  <si>
    <t>ОЛЬБУРД ГЕРМИОНА</t>
  </si>
  <si>
    <t>ПРОМЕТЕЙ ВОМ ХАУС СИМБА</t>
  </si>
  <si>
    <t>ОЛБУРД АЛЬПИНА</t>
  </si>
  <si>
    <t>ИВАНКА II ИЗ ДОМА ТОРРА</t>
  </si>
  <si>
    <t>ЛЕВЕНБУРГ РОШЕЛЬ</t>
  </si>
  <si>
    <t>АКСЛЕН ЭЛВИС</t>
  </si>
  <si>
    <t>АМАДО ФРОМ МИЛЛЕРОН</t>
  </si>
  <si>
    <t>ОЛЬБУРД ЗЕНДЕЯ</t>
  </si>
  <si>
    <t>ИСТИНА СЕРДЦА БАГРАТ</t>
  </si>
  <si>
    <t>ХОТРЕЙН УГО КОБА</t>
  </si>
  <si>
    <t>МАРВЛАД УЛЬТРА</t>
  </si>
  <si>
    <t>ЯКУДЗКА-II ИЗ ТВЕРСКОГО ДОМА</t>
  </si>
  <si>
    <t>ТИМ ВОЛЬФГАНГ ДЕЙА</t>
  </si>
  <si>
    <t>FARVIST GOLD SUPRIM BEING-II</t>
  </si>
  <si>
    <t>ОЛЬБУРД ДЖАГ</t>
  </si>
  <si>
    <t>ОЛИМП ИЗ ТВЕРСКОГО ДОМА</t>
  </si>
  <si>
    <t>SCHWAGER HOF</t>
  </si>
  <si>
    <t>КАМРИ ИЗ АГЛИЦКОГО САДА</t>
  </si>
  <si>
    <t>ОЛЬБУРД РОМАН</t>
  </si>
  <si>
    <t>ИМПЕРАТОР ФРОМ ФАНТАЗИЯ ФЛАЙМ</t>
  </si>
  <si>
    <t>S'OLEIL A LA RUSS MADE IN RUSSIA</t>
  </si>
  <si>
    <t>S'OLEIL A LA RUSS</t>
  </si>
  <si>
    <t>ОЛЬБУРД АЛЬБУС</t>
  </si>
  <si>
    <t>РОТФАРТ ХИТАЧИ</t>
  </si>
  <si>
    <t>ТОРНАДО ИЗ ДОМА ШВЕДОВЫХ</t>
  </si>
  <si>
    <t>КАЛИФ ФРОМ ФАНТАЗИЯ ФЛАЙМ</t>
  </si>
  <si>
    <t>ИНДИОС ИЗ ДОМА ТОРРА</t>
  </si>
  <si>
    <t>РЕАЛ ИЗ ДОМА ТОРРА</t>
  </si>
  <si>
    <t>ФЛАЙ ФЛАУ ЮНАЙТ</t>
  </si>
  <si>
    <t>ФЛАЙ ФЛАУ ФАВОРИТ ДЛЯ КЛАНА НИКИТЫ</t>
  </si>
  <si>
    <t>ЕРМОССО КАНИС ХЕЙЛА</t>
  </si>
  <si>
    <t>ФЛАЙ ФЛАУ ЮСТИЦИЯ</t>
  </si>
  <si>
    <t>ВАЛЬКИРИЯ ИЗ ДОМА КИСКОВЫХ</t>
  </si>
  <si>
    <t>ПУМА ИЗ ДОМА ШВЕДОВЫХ</t>
  </si>
  <si>
    <t>ИЗ ДОМА КИСКОВЫХ</t>
  </si>
  <si>
    <t>ОЛЬБУРД БОРМАН</t>
  </si>
  <si>
    <t>РУС РПХ НЕКАР ЧЕРБЕРИ</t>
  </si>
  <si>
    <t>ОЛЬБУРД ИВЕН</t>
  </si>
  <si>
    <t>АКСЛЕН АВАТАР</t>
  </si>
  <si>
    <t>ОЛЬБУРД КРАСАВА</t>
  </si>
  <si>
    <t>ЛВ</t>
  </si>
  <si>
    <t>PRINCIPIUM IKING</t>
  </si>
  <si>
    <t>3972645</t>
  </si>
  <si>
    <t>BELLA SNEZHNAYA KOROLEVA</t>
  </si>
  <si>
    <t xml:space="preserve">ВЕТ </t>
  </si>
  <si>
    <t>ЧЕРНАЯ КРЕПОСТЬ</t>
  </si>
  <si>
    <t>ХАУЗ СИМБА</t>
  </si>
  <si>
    <t>БЕЛОВЕД КРЕМИА</t>
  </si>
  <si>
    <t>СЕБЕРБАШ</t>
  </si>
  <si>
    <t>ЕЛЕСТА С ЧЕРНОЙ КРЕПОСТИ ЭЛЬЦ</t>
  </si>
  <si>
    <t>VILSTALER LAND</t>
  </si>
  <si>
    <t xml:space="preserve"> MAGIC NIGHT</t>
  </si>
  <si>
    <r>
      <t>FARVIST GOLD</t>
    </r>
    <r>
      <rPr>
        <sz val="11"/>
        <color rgb="FF388600"/>
        <rFont val="Times New Roman"/>
        <family val="1"/>
        <charset val="204"/>
      </rPr>
      <t xml:space="preserve"> </t>
    </r>
    <r>
      <rPr>
        <sz val="11"/>
        <rFont val="Times New Roman"/>
        <family val="1"/>
        <charset val="204"/>
      </rPr>
      <t>PULYA</t>
    </r>
    <r>
      <rPr>
        <sz val="11"/>
        <color theme="1"/>
        <rFont val="Times New Roman"/>
        <family val="1"/>
        <charset val="204"/>
      </rPr>
      <t xml:space="preserve"> IS ALWAYS ON THE MOVE</t>
    </r>
  </si>
  <si>
    <r>
      <t xml:space="preserve">FARVIST GOLD </t>
    </r>
    <r>
      <rPr>
        <sz val="11"/>
        <rFont val="Times New Roman"/>
        <family val="1"/>
        <charset val="204"/>
      </rPr>
      <t>PRADA</t>
    </r>
    <r>
      <rPr>
        <sz val="11"/>
        <color theme="1"/>
        <rFont val="Times New Roman"/>
        <family val="1"/>
        <charset val="204"/>
      </rPr>
      <t xml:space="preserve"> YE ROYAL KHAYNES</t>
    </r>
  </si>
  <si>
    <r>
      <t>FARVIST GOLD</t>
    </r>
    <r>
      <rPr>
        <sz val="11"/>
        <color rgb="FFC00000"/>
        <rFont val="Times New Roman"/>
        <family val="1"/>
        <charset val="204"/>
      </rPr>
      <t xml:space="preserve"> </t>
    </r>
    <r>
      <rPr>
        <sz val="11"/>
        <rFont val="Times New Roman"/>
        <family val="1"/>
        <charset val="204"/>
      </rPr>
      <t>PRADA YE ROYAL KHAYNES</t>
    </r>
  </si>
  <si>
    <t>HAUS BLACK BIST</t>
  </si>
  <si>
    <t>PRINCIPIUM</t>
  </si>
  <si>
    <r>
      <t xml:space="preserve">FARVIST GOLD </t>
    </r>
    <r>
      <rPr>
        <sz val="11"/>
        <rFont val="Times New Roman"/>
        <family val="1"/>
        <charset val="204"/>
      </rPr>
      <t>PULYA</t>
    </r>
    <r>
      <rPr>
        <sz val="11"/>
        <color theme="1"/>
        <rFont val="Times New Roman"/>
        <family val="1"/>
        <charset val="204"/>
      </rPr>
      <t xml:space="preserve"> IS ALWAYS ON THE MOVE</t>
    </r>
  </si>
  <si>
    <r>
      <t xml:space="preserve">KNEZEVIC, SRDJAN. КЧК В КАДОМ КЛАССЕ. </t>
    </r>
    <r>
      <rPr>
        <b/>
        <sz val="12"/>
        <color rgb="FF000000"/>
        <rFont val="Times New Roman"/>
        <family val="1"/>
        <charset val="204"/>
      </rPr>
      <t>По каталогу 53</t>
    </r>
  </si>
  <si>
    <r>
      <rPr>
        <b/>
        <sz val="12"/>
        <color theme="1"/>
        <rFont val="Times New Roman"/>
        <family val="1"/>
        <charset val="204"/>
      </rPr>
      <t>11.05.2025</t>
    </r>
    <r>
      <rPr>
        <sz val="12"/>
        <color theme="1"/>
        <rFont val="Times New Roman"/>
        <family val="1"/>
        <charset val="204"/>
      </rPr>
      <t xml:space="preserve"> - р-н. Кстовский, с. Большое Мокрое</t>
    </r>
  </si>
  <si>
    <r>
      <t>FARVIST GOLD</t>
    </r>
    <r>
      <rPr>
        <sz val="11"/>
        <color rgb="FFC00000"/>
        <rFont val="Times New Roman"/>
        <family val="1"/>
        <charset val="204"/>
      </rPr>
      <t xml:space="preserve"> </t>
    </r>
    <r>
      <rPr>
        <sz val="11"/>
        <rFont val="Times New Roman"/>
        <family val="1"/>
        <charset val="204"/>
      </rPr>
      <t>PRADA</t>
    </r>
    <r>
      <rPr>
        <sz val="11"/>
        <color theme="1"/>
        <rFont val="Times New Roman"/>
        <family val="1"/>
        <charset val="204"/>
      </rPr>
      <t xml:space="preserve"> YE ROYAL KHAYNES</t>
    </r>
  </si>
  <si>
    <t>CHERNIY KUMIR</t>
  </si>
  <si>
    <t>MAXI ROTT</t>
  </si>
  <si>
    <t>ALTEN FESTUNG</t>
  </si>
  <si>
    <t>REAL BLACK</t>
  </si>
  <si>
    <t>LEVENBURG</t>
  </si>
  <si>
    <t>DINASTIYA LEGDIS</t>
  </si>
  <si>
    <t>OKSI DOG</t>
  </si>
  <si>
    <t>ANGELY DOROG</t>
  </si>
  <si>
    <t>ASTA FAVORIT</t>
  </si>
  <si>
    <t>BRIGHT WINNER</t>
  </si>
  <si>
    <t>HOUSE COVIC</t>
  </si>
  <si>
    <t>STYLE OF OLLIS</t>
  </si>
  <si>
    <t>ТАЙГЕР ЛАНД</t>
  </si>
  <si>
    <t>BELOVED CRIMEA</t>
  </si>
  <si>
    <t>RUS ISLAH</t>
  </si>
  <si>
    <t>SILVER FILD</t>
  </si>
  <si>
    <t>ГОРДОН IZ SIBIRSKIH PROSTOROV</t>
  </si>
  <si>
    <t>IZ SIBIRSKIH PROSTOROV</t>
  </si>
  <si>
    <t>BRIGHT WINNER BASTA</t>
  </si>
  <si>
    <t>v</t>
  </si>
  <si>
    <t xml:space="preserve">ИТОГ: </t>
  </si>
  <si>
    <t>ИТОГ:</t>
  </si>
  <si>
    <t>ИТОГ</t>
  </si>
  <si>
    <t>БАЛЛЫ</t>
  </si>
  <si>
    <t>Названия строк</t>
  </si>
  <si>
    <t>Общий итог</t>
  </si>
  <si>
    <t>Сумма по полю Общая оценка за выставку</t>
  </si>
  <si>
    <t>КАСТА ХАУС</t>
  </si>
  <si>
    <t>Дата рождение</t>
  </si>
  <si>
    <t>(пусто)</t>
  </si>
  <si>
    <t>4767152</t>
  </si>
  <si>
    <t>28.09.2025 - г. Санкт-Петербург</t>
  </si>
  <si>
    <t>DAMESKI, PANCHE. КЧК. По каталогу 27</t>
  </si>
  <si>
    <t>АСКА ФОМ ХАУС ХЕЛЕН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</si>
</sst>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2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1"/>
      <color indexed="8"/>
      <name val="Calibri"/>
      <family val="2"/>
      <charset val="204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10"/>
      <name val="Arial"/>
      <family val="2"/>
      <charset val="204"/>
    </font>
    <font>
      <sz val="8"/>
      <name val="Calibri"/>
      <family val="2"/>
      <charset val="204"/>
    </font>
    <font>
      <sz val="10"/>
      <color indexed="8"/>
      <name val="Times New Roman"/>
      <family val="1"/>
      <charset val="204"/>
    </font>
    <font>
      <sz val="10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1"/>
      <name val="Calibri"/>
      <family val="2"/>
      <charset val="204"/>
    </font>
    <font>
      <sz val="11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8"/>
      <name val="Calibri"/>
      <family val="2"/>
    </font>
    <font>
      <b/>
      <sz val="20"/>
      <color indexed="8"/>
      <name val="Calibri"/>
      <family val="2"/>
      <charset val="204"/>
    </font>
    <font>
      <sz val="10"/>
      <color indexed="8"/>
      <name val="Times New Roman"/>
      <family val="1"/>
      <charset val="204"/>
    </font>
    <font>
      <sz val="20"/>
      <color indexed="8"/>
      <name val="Calibri"/>
      <family val="2"/>
      <charset val="204"/>
    </font>
    <font>
      <sz val="20"/>
      <name val="Calibri"/>
      <family val="2"/>
      <charset val="204"/>
    </font>
    <font>
      <sz val="11"/>
      <name val="Calibri"/>
      <family val="2"/>
      <charset val="204"/>
    </font>
    <font>
      <b/>
      <sz val="11"/>
      <color indexed="17"/>
      <name val="Calibri"/>
      <family val="2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1"/>
      <name val="Calibri"/>
      <family val="2"/>
      <charset val="1"/>
    </font>
    <font>
      <sz val="11"/>
      <color indexed="8"/>
      <name val="Calibri"/>
      <family val="2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8"/>
      <color theme="3"/>
      <name val="Calibri Light"/>
      <family val="2"/>
      <charset val="204"/>
    </font>
    <font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charset val="204"/>
      <scheme val="minor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rgb="FF9C0006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indexed="8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1"/>
      <color rgb="FF388600"/>
      <name val="Times New Roman"/>
      <family val="1"/>
      <charset val="204"/>
    </font>
    <font>
      <sz val="11"/>
      <color rgb="FFC00000"/>
      <name val="Times New Roman"/>
      <family val="1"/>
      <charset val="204"/>
    </font>
    <font>
      <sz val="11"/>
      <color rgb="FFC00000"/>
      <name val="Calibri"/>
      <family val="2"/>
      <charset val="204"/>
      <scheme val="minor"/>
    </font>
    <font>
      <sz val="10"/>
      <color indexed="8"/>
      <name val="Calibri"/>
      <family val="2"/>
      <charset val="204"/>
    </font>
  </fonts>
  <fills count="4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11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3300"/>
        <bgColor indexed="64"/>
      </patternFill>
    </fill>
  </fills>
  <borders count="5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63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 style="thin">
        <color indexed="63"/>
      </top>
      <bottom style="thin">
        <color indexed="8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indexed="8"/>
      </top>
      <bottom/>
      <diagonal/>
    </border>
    <border>
      <left/>
      <right/>
      <top/>
      <bottom style="thin">
        <color theme="4" tint="0.39997558519241921"/>
      </bottom>
      <diagonal/>
    </border>
  </borders>
  <cellStyleXfs count="64">
    <xf numFmtId="0" fontId="0" fillId="0" borderId="0"/>
    <xf numFmtId="0" fontId="29" fillId="13" borderId="0" applyNumberFormat="0" applyBorder="0" applyAlignment="0" applyProtection="0"/>
    <xf numFmtId="0" fontId="29" fillId="2" borderId="0" applyNumberFormat="0" applyBorder="0" applyAlignment="0" applyProtection="0"/>
    <xf numFmtId="0" fontId="29" fillId="14" borderId="0" applyNumberFormat="0" applyBorder="0" applyAlignment="0" applyProtection="0"/>
    <xf numFmtId="0" fontId="29" fillId="3" borderId="0" applyNumberFormat="0" applyBorder="0" applyAlignment="0" applyProtection="0"/>
    <xf numFmtId="0" fontId="29" fillId="15" borderId="0" applyNumberFormat="0" applyBorder="0" applyAlignment="0" applyProtection="0"/>
    <xf numFmtId="0" fontId="29" fillId="4" borderId="0" applyNumberFormat="0" applyBorder="0" applyAlignment="0" applyProtection="0"/>
    <xf numFmtId="0" fontId="29" fillId="16" borderId="0" applyNumberFormat="0" applyBorder="0" applyAlignment="0" applyProtection="0"/>
    <xf numFmtId="0" fontId="29" fillId="5" borderId="0" applyNumberFormat="0" applyBorder="0" applyAlignment="0" applyProtection="0"/>
    <xf numFmtId="0" fontId="29" fillId="17" borderId="0" applyNumberFormat="0" applyBorder="0" applyAlignment="0" applyProtection="0"/>
    <xf numFmtId="0" fontId="29" fillId="18" borderId="0" applyNumberFormat="0" applyBorder="0" applyAlignment="0" applyProtection="0"/>
    <xf numFmtId="0" fontId="29" fillId="19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6" borderId="0" applyNumberFormat="0" applyBorder="0" applyAlignment="0" applyProtection="0"/>
    <xf numFmtId="0" fontId="29" fillId="22" borderId="0" applyNumberFormat="0" applyBorder="0" applyAlignment="0" applyProtection="0"/>
    <xf numFmtId="0" fontId="29" fillId="23" borderId="0" applyNumberFormat="0" applyBorder="0" applyAlignment="0" applyProtection="0"/>
    <xf numFmtId="0" fontId="29" fillId="24" borderId="0" applyNumberFormat="0" applyBorder="0" applyAlignment="0" applyProtection="0"/>
    <xf numFmtId="0" fontId="30" fillId="25" borderId="0" applyNumberFormat="0" applyBorder="0" applyAlignment="0" applyProtection="0"/>
    <xf numFmtId="0" fontId="29" fillId="25" borderId="0" applyNumberFormat="0" applyBorder="0" applyAlignment="0" applyProtection="0"/>
    <xf numFmtId="0" fontId="30" fillId="26" borderId="0" applyNumberFormat="0" applyBorder="0" applyAlignment="0" applyProtection="0"/>
    <xf numFmtId="0" fontId="29" fillId="26" borderId="0" applyNumberFormat="0" applyBorder="0" applyAlignment="0" applyProtection="0"/>
    <xf numFmtId="0" fontId="30" fillId="27" borderId="0" applyNumberFormat="0" applyBorder="0" applyAlignment="0" applyProtection="0"/>
    <xf numFmtId="0" fontId="30" fillId="6" borderId="0" applyNumberFormat="0" applyBorder="0" applyAlignment="0" applyProtection="0"/>
    <xf numFmtId="0" fontId="29" fillId="27" borderId="0" applyNumberFormat="0" applyBorder="0" applyAlignment="0" applyProtection="0"/>
    <xf numFmtId="0" fontId="30" fillId="28" borderId="0" applyNumberFormat="0" applyBorder="0" applyAlignment="0" applyProtection="0"/>
    <xf numFmtId="0" fontId="30" fillId="7" borderId="0" applyNumberFormat="0" applyBorder="0" applyAlignment="0" applyProtection="0"/>
    <xf numFmtId="0" fontId="29" fillId="28" borderId="0" applyNumberFormat="0" applyBorder="0" applyAlignment="0" applyProtection="0"/>
    <xf numFmtId="0" fontId="30" fillId="29" borderId="0" applyNumberFormat="0" applyBorder="0" applyAlignment="0" applyProtection="0"/>
    <xf numFmtId="0" fontId="29" fillId="29" borderId="0" applyNumberFormat="0" applyBorder="0" applyAlignment="0" applyProtection="0"/>
    <xf numFmtId="0" fontId="30" fillId="30" borderId="0" applyNumberFormat="0" applyBorder="0" applyAlignment="0" applyProtection="0"/>
    <xf numFmtId="0" fontId="30" fillId="8" borderId="0" applyNumberFormat="0" applyBorder="0" applyAlignment="0" applyProtection="0"/>
    <xf numFmtId="0" fontId="29" fillId="30" borderId="0" applyNumberFormat="0" applyBorder="0" applyAlignment="0" applyProtection="0"/>
    <xf numFmtId="0" fontId="30" fillId="31" borderId="0" applyNumberFormat="0" applyBorder="0" applyAlignment="0" applyProtection="0"/>
    <xf numFmtId="0" fontId="30" fillId="32" borderId="0" applyNumberFormat="0" applyBorder="0" applyAlignment="0" applyProtection="0"/>
    <xf numFmtId="0" fontId="30" fillId="33" borderId="0" applyNumberFormat="0" applyBorder="0" applyAlignment="0" applyProtection="0"/>
    <xf numFmtId="0" fontId="30" fillId="34" borderId="0" applyNumberFormat="0" applyBorder="0" applyAlignment="0" applyProtection="0"/>
    <xf numFmtId="0" fontId="30" fillId="35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38" applyNumberFormat="0" applyAlignment="0" applyProtection="0"/>
    <xf numFmtId="0" fontId="32" fillId="38" borderId="39" applyNumberFormat="0" applyAlignment="0" applyProtection="0"/>
    <xf numFmtId="0" fontId="33" fillId="38" borderId="38" applyNumberFormat="0" applyAlignment="0" applyProtection="0"/>
    <xf numFmtId="0" fontId="34" fillId="0" borderId="0" applyNumberFormat="0" applyFill="0" applyBorder="0" applyAlignment="0" applyProtection="0"/>
    <xf numFmtId="0" fontId="35" fillId="0" borderId="40" applyNumberFormat="0" applyFill="0" applyAlignment="0" applyProtection="0"/>
    <xf numFmtId="0" fontId="36" fillId="0" borderId="41" applyNumberFormat="0" applyFill="0" applyAlignment="0" applyProtection="0"/>
    <xf numFmtId="0" fontId="37" fillId="0" borderId="42" applyNumberFormat="0" applyFill="0" applyAlignment="0" applyProtection="0"/>
    <xf numFmtId="0" fontId="37" fillId="0" borderId="0" applyNumberFormat="0" applyFill="0" applyBorder="0" applyAlignment="0" applyProtection="0"/>
    <xf numFmtId="0" fontId="38" fillId="0" borderId="43" applyNumberFormat="0" applyFill="0" applyAlignment="0" applyProtection="0"/>
    <xf numFmtId="0" fontId="39" fillId="39" borderId="44" applyNumberFormat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40" borderId="0" applyNumberFormat="0" applyBorder="0" applyAlignment="0" applyProtection="0"/>
    <xf numFmtId="0" fontId="44" fillId="40" borderId="0" applyNumberFormat="0" applyBorder="0" applyAlignment="0" applyProtection="0"/>
    <xf numFmtId="0" fontId="4" fillId="0" borderId="0"/>
    <xf numFmtId="0" fontId="45" fillId="0" borderId="0"/>
    <xf numFmtId="0" fontId="5" fillId="0" borderId="0" applyNumberFormat="0" applyFill="0" applyBorder="0" applyAlignment="0" applyProtection="0"/>
    <xf numFmtId="0" fontId="46" fillId="41" borderId="0" applyNumberFormat="0" applyBorder="0" applyAlignment="0" applyProtection="0"/>
    <xf numFmtId="0" fontId="47" fillId="0" borderId="0" applyNumberFormat="0" applyFill="0" applyBorder="0" applyAlignment="0" applyProtection="0"/>
    <xf numFmtId="0" fontId="2" fillId="42" borderId="45" applyNumberFormat="0" applyFont="0" applyAlignment="0" applyProtection="0"/>
    <xf numFmtId="0" fontId="3" fillId="42" borderId="45" applyNumberFormat="0" applyFont="0" applyAlignment="0" applyProtection="0"/>
    <xf numFmtId="0" fontId="48" fillId="0" borderId="46" applyNumberFormat="0" applyFill="0" applyAlignment="0" applyProtection="0"/>
    <xf numFmtId="0" fontId="49" fillId="0" borderId="0" applyNumberFormat="0" applyFill="0" applyBorder="0" applyAlignment="0" applyProtection="0"/>
    <xf numFmtId="0" fontId="50" fillId="43" borderId="0" applyNumberFormat="0" applyBorder="0" applyAlignment="0" applyProtection="0"/>
  </cellStyleXfs>
  <cellXfs count="326">
    <xf numFmtId="0" fontId="0" fillId="0" borderId="0" xfId="0"/>
    <xf numFmtId="0" fontId="7" fillId="9" borderId="1" xfId="0" applyFont="1" applyFill="1" applyBorder="1" applyAlignment="1">
      <alignment horizontal="center" vertical="center" wrapText="1"/>
    </xf>
    <xf numFmtId="0" fontId="7" fillId="0" borderId="0" xfId="0" applyFont="1"/>
    <xf numFmtId="0" fontId="7" fillId="0" borderId="3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14" fontId="7" fillId="0" borderId="4" xfId="0" applyNumberFormat="1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14" fontId="7" fillId="0" borderId="6" xfId="0" applyNumberFormat="1" applyFont="1" applyBorder="1" applyAlignment="1">
      <alignment horizontal="center" vertical="center" wrapText="1"/>
    </xf>
    <xf numFmtId="49" fontId="7" fillId="0" borderId="4" xfId="0" applyNumberFormat="1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 wrapText="1"/>
    </xf>
    <xf numFmtId="0" fontId="7" fillId="0" borderId="3" xfId="0" applyFont="1" applyBorder="1"/>
    <xf numFmtId="0" fontId="7" fillId="0" borderId="8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14" fontId="8" fillId="0" borderId="4" xfId="0" applyNumberFormat="1" applyFont="1" applyBorder="1" applyAlignment="1">
      <alignment horizontal="center" vertical="center" wrapText="1"/>
    </xf>
    <xf numFmtId="49" fontId="8" fillId="0" borderId="4" xfId="0" applyNumberFormat="1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14" fontId="7" fillId="0" borderId="10" xfId="0" applyNumberFormat="1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14" fontId="7" fillId="0" borderId="3" xfId="0" applyNumberFormat="1" applyFont="1" applyBorder="1" applyAlignment="1">
      <alignment horizontal="center" vertical="center" wrapText="1"/>
    </xf>
    <xf numFmtId="49" fontId="7" fillId="0" borderId="3" xfId="0" applyNumberFormat="1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4" fontId="7" fillId="0" borderId="1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 wrapText="1"/>
    </xf>
    <xf numFmtId="0" fontId="7" fillId="0" borderId="1" xfId="0" applyFont="1" applyBorder="1"/>
    <xf numFmtId="0" fontId="8" fillId="0" borderId="15" xfId="0" applyFont="1" applyBorder="1"/>
    <xf numFmtId="0" fontId="7" fillId="0" borderId="16" xfId="0" applyFont="1" applyBorder="1" applyAlignment="1">
      <alignment horizontal="center" vertical="center" wrapText="1"/>
    </xf>
    <xf numFmtId="0" fontId="7" fillId="0" borderId="7" xfId="0" applyFont="1" applyBorder="1"/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7" fillId="0" borderId="3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left" vertical="center" wrapText="1"/>
    </xf>
    <xf numFmtId="0" fontId="8" fillId="0" borderId="4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left" vertical="center"/>
    </xf>
    <xf numFmtId="0" fontId="8" fillId="0" borderId="17" xfId="0" applyFont="1" applyBorder="1" applyAlignment="1">
      <alignment horizontal="left" vertical="center" wrapText="1"/>
    </xf>
    <xf numFmtId="0" fontId="0" fillId="0" borderId="4" xfId="0" applyBorder="1" applyAlignment="1">
      <alignment horizontal="center" vertical="center" wrapText="1"/>
    </xf>
    <xf numFmtId="14" fontId="0" fillId="0" borderId="4" xfId="0" applyNumberFormat="1" applyBorder="1" applyAlignment="1">
      <alignment horizontal="center" vertical="center" wrapText="1"/>
    </xf>
    <xf numFmtId="49" fontId="0" fillId="0" borderId="4" xfId="0" applyNumberFormat="1" applyBorder="1" applyAlignment="1">
      <alignment horizontal="center" vertical="center" wrapText="1"/>
    </xf>
    <xf numFmtId="0" fontId="0" fillId="0" borderId="3" xfId="0" applyBorder="1"/>
    <xf numFmtId="0" fontId="7" fillId="0" borderId="18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7" fillId="0" borderId="21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3" xfId="0" applyFont="1" applyBorder="1" applyAlignment="1">
      <alignment horizontal="center" vertical="center"/>
    </xf>
    <xf numFmtId="14" fontId="0" fillId="0" borderId="3" xfId="0" applyNumberFormat="1" applyBorder="1"/>
    <xf numFmtId="0" fontId="9" fillId="0" borderId="3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 wrapText="1"/>
    </xf>
    <xf numFmtId="14" fontId="1" fillId="0" borderId="3" xfId="0" applyNumberFormat="1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 wrapText="1"/>
    </xf>
    <xf numFmtId="14" fontId="10" fillId="0" borderId="4" xfId="0" applyNumberFormat="1" applyFont="1" applyBorder="1" applyAlignment="1">
      <alignment horizontal="center" vertical="center" wrapText="1"/>
    </xf>
    <xf numFmtId="49" fontId="10" fillId="0" borderId="4" xfId="0" applyNumberFormat="1" applyFont="1" applyBorder="1" applyAlignment="1">
      <alignment horizontal="center" vertical="center" wrapText="1"/>
    </xf>
    <xf numFmtId="0" fontId="0" fillId="0" borderId="4" xfId="0" applyBorder="1" applyAlignment="1">
      <alignment horizontal="left" vertical="center" wrapText="1"/>
    </xf>
    <xf numFmtId="0" fontId="0" fillId="0" borderId="3" xfId="0" applyBorder="1" applyAlignment="1">
      <alignment horizontal="left"/>
    </xf>
    <xf numFmtId="0" fontId="7" fillId="0" borderId="3" xfId="0" applyFont="1" applyBorder="1" applyAlignment="1">
      <alignment horizontal="left"/>
    </xf>
    <xf numFmtId="0" fontId="10" fillId="0" borderId="4" xfId="0" applyFont="1" applyBorder="1" applyAlignment="1">
      <alignment horizontal="left" vertical="center" wrapText="1"/>
    </xf>
    <xf numFmtId="0" fontId="7" fillId="0" borderId="0" xfId="0" applyFont="1" applyAlignment="1">
      <alignment horizontal="left"/>
    </xf>
    <xf numFmtId="14" fontId="11" fillId="0" borderId="15" xfId="0" applyNumberFormat="1" applyFont="1" applyBorder="1" applyAlignment="1">
      <alignment horizontal="left"/>
    </xf>
    <xf numFmtId="0" fontId="7" fillId="0" borderId="3" xfId="0" applyFont="1" applyBorder="1" applyAlignment="1">
      <alignment horizontal="left" wrapText="1"/>
    </xf>
    <xf numFmtId="0" fontId="10" fillId="0" borderId="10" xfId="0" applyFont="1" applyBorder="1" applyAlignment="1">
      <alignment horizontal="center" vertical="center" wrapText="1"/>
    </xf>
    <xf numFmtId="14" fontId="10" fillId="0" borderId="10" xfId="0" applyNumberFormat="1" applyFont="1" applyBorder="1" applyAlignment="1">
      <alignment horizontal="center" vertical="center" wrapText="1"/>
    </xf>
    <xf numFmtId="49" fontId="10" fillId="0" borderId="10" xfId="0" applyNumberFormat="1" applyFont="1" applyBorder="1" applyAlignment="1">
      <alignment horizontal="center" vertical="center" wrapText="1"/>
    </xf>
    <xf numFmtId="0" fontId="7" fillId="0" borderId="23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left" vertical="center" wrapText="1"/>
    </xf>
    <xf numFmtId="14" fontId="10" fillId="0" borderId="3" xfId="0" applyNumberFormat="1" applyFont="1" applyBorder="1" applyAlignment="1">
      <alignment horizontal="center" vertical="center" wrapText="1"/>
    </xf>
    <xf numFmtId="49" fontId="10" fillId="0" borderId="3" xfId="0" applyNumberFormat="1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14" fontId="0" fillId="0" borderId="3" xfId="0" applyNumberFormat="1" applyBorder="1" applyAlignment="1">
      <alignment horizontal="center" vertical="center" wrapText="1"/>
    </xf>
    <xf numFmtId="0" fontId="0" fillId="0" borderId="4" xfId="0" applyBorder="1" applyAlignment="1">
      <alignment vertical="center" wrapText="1"/>
    </xf>
    <xf numFmtId="14" fontId="0" fillId="0" borderId="6" xfId="0" applyNumberForma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7" fillId="9" borderId="24" xfId="0" applyFont="1" applyFill="1" applyBorder="1" applyAlignment="1">
      <alignment horizontal="center" vertical="center" wrapText="1"/>
    </xf>
    <xf numFmtId="0" fontId="7" fillId="0" borderId="17" xfId="0" applyFont="1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17" xfId="0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0" fillId="0" borderId="4" xfId="0" applyBorder="1" applyAlignment="1">
      <alignment horizontal="left"/>
    </xf>
    <xf numFmtId="0" fontId="7" fillId="0" borderId="4" xfId="0" applyFont="1" applyBorder="1" applyAlignment="1">
      <alignment horizontal="left"/>
    </xf>
    <xf numFmtId="0" fontId="7" fillId="0" borderId="4" xfId="0" applyFont="1" applyBorder="1" applyAlignment="1">
      <alignment horizontal="left" wrapText="1"/>
    </xf>
    <xf numFmtId="0" fontId="7" fillId="0" borderId="23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14" fontId="8" fillId="0" borderId="3" xfId="0" applyNumberFormat="1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/>
    </xf>
    <xf numFmtId="0" fontId="11" fillId="0" borderId="3" xfId="0" applyFont="1" applyBorder="1"/>
    <xf numFmtId="14" fontId="0" fillId="0" borderId="15" xfId="0" applyNumberFormat="1" applyBorder="1" applyAlignment="1">
      <alignment horizontal="center" vertical="center" wrapText="1"/>
    </xf>
    <xf numFmtId="14" fontId="0" fillId="0" borderId="4" xfId="0" applyNumberFormat="1" applyBorder="1"/>
    <xf numFmtId="14" fontId="1" fillId="0" borderId="4" xfId="0" applyNumberFormat="1" applyFont="1" applyBorder="1" applyAlignment="1">
      <alignment horizontal="center" vertical="center"/>
    </xf>
    <xf numFmtId="14" fontId="11" fillId="0" borderId="4" xfId="0" applyNumberFormat="1" applyFont="1" applyBorder="1" applyAlignment="1">
      <alignment horizontal="left"/>
    </xf>
    <xf numFmtId="14" fontId="7" fillId="0" borderId="25" xfId="0" applyNumberFormat="1" applyFont="1" applyBorder="1" applyAlignment="1">
      <alignment horizontal="center" vertical="center" wrapText="1"/>
    </xf>
    <xf numFmtId="14" fontId="7" fillId="0" borderId="15" xfId="0" applyNumberFormat="1" applyFont="1" applyBorder="1" applyAlignment="1">
      <alignment horizontal="center" vertical="center" wrapText="1"/>
    </xf>
    <xf numFmtId="14" fontId="7" fillId="0" borderId="4" xfId="0" applyNumberFormat="1" applyFont="1" applyBorder="1"/>
    <xf numFmtId="0" fontId="11" fillId="0" borderId="4" xfId="0" applyFont="1" applyBorder="1"/>
    <xf numFmtId="49" fontId="8" fillId="0" borderId="3" xfId="0" applyNumberFormat="1" applyFont="1" applyBorder="1" applyAlignment="1">
      <alignment horizontal="center" vertical="center" wrapText="1"/>
    </xf>
    <xf numFmtId="49" fontId="0" fillId="0" borderId="3" xfId="0" applyNumberFormat="1" applyBorder="1" applyAlignment="1">
      <alignment horizontal="center" vertical="center" wrapText="1"/>
    </xf>
    <xf numFmtId="0" fontId="0" fillId="0" borderId="4" xfId="0" applyBorder="1"/>
    <xf numFmtId="49" fontId="7" fillId="0" borderId="23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7" fillId="0" borderId="1" xfId="0" applyFont="1" applyBorder="1" applyAlignment="1">
      <alignment horizontal="left" vertical="center"/>
    </xf>
    <xf numFmtId="0" fontId="9" fillId="0" borderId="4" xfId="0" applyFont="1" applyBorder="1" applyAlignment="1">
      <alignment horizontal="left"/>
    </xf>
    <xf numFmtId="0" fontId="7" fillId="0" borderId="17" xfId="0" applyFont="1" applyBorder="1" applyAlignment="1">
      <alignment horizontal="left" wrapText="1"/>
    </xf>
    <xf numFmtId="0" fontId="0" fillId="0" borderId="17" xfId="0" applyBorder="1" applyAlignment="1">
      <alignment horizontal="left"/>
    </xf>
    <xf numFmtId="14" fontId="8" fillId="0" borderId="15" xfId="0" applyNumberFormat="1" applyFont="1" applyBorder="1" applyAlignment="1">
      <alignment horizontal="center" vertical="center" wrapText="1"/>
    </xf>
    <xf numFmtId="14" fontId="1" fillId="0" borderId="0" xfId="0" applyNumberFormat="1" applyFont="1" applyAlignment="1">
      <alignment horizontal="center" vertical="center"/>
    </xf>
    <xf numFmtId="14" fontId="10" fillId="0" borderId="6" xfId="0" applyNumberFormat="1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/>
    </xf>
    <xf numFmtId="0" fontId="0" fillId="0" borderId="3" xfId="0" applyBorder="1" applyAlignment="1">
      <alignment horizontal="right"/>
    </xf>
    <xf numFmtId="0" fontId="46" fillId="41" borderId="0" xfId="57" applyAlignment="1">
      <alignment horizontal="right"/>
    </xf>
    <xf numFmtId="0" fontId="0" fillId="0" borderId="0" xfId="0" applyAlignment="1">
      <alignment horizontal="right"/>
    </xf>
    <xf numFmtId="0" fontId="0" fillId="0" borderId="4" xfId="0" applyBorder="1" applyAlignment="1">
      <alignment horizontal="right"/>
    </xf>
    <xf numFmtId="0" fontId="0" fillId="0" borderId="0" xfId="0" applyAlignment="1">
      <alignment horizontal="right" vertical="center" wrapText="1"/>
    </xf>
    <xf numFmtId="0" fontId="8" fillId="0" borderId="0" xfId="0" applyFont="1" applyAlignment="1">
      <alignment horizontal="right" vertical="center" wrapText="1"/>
    </xf>
    <xf numFmtId="0" fontId="0" fillId="0" borderId="24" xfId="0" applyBorder="1" applyAlignment="1">
      <alignment horizontal="right"/>
    </xf>
    <xf numFmtId="0" fontId="7" fillId="0" borderId="0" xfId="0" applyFont="1" applyAlignment="1">
      <alignment horizontal="right" vertical="center"/>
    </xf>
    <xf numFmtId="0" fontId="7" fillId="0" borderId="0" xfId="0" applyFont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7" fillId="0" borderId="0" xfId="0" applyFont="1" applyAlignment="1">
      <alignment horizontal="right"/>
    </xf>
    <xf numFmtId="0" fontId="46" fillId="41" borderId="0" xfId="57" applyBorder="1" applyAlignment="1">
      <alignment horizontal="right"/>
    </xf>
    <xf numFmtId="0" fontId="7" fillId="0" borderId="3" xfId="0" applyFont="1" applyBorder="1" applyAlignment="1">
      <alignment horizontal="right" vertical="center" wrapText="1"/>
    </xf>
    <xf numFmtId="0" fontId="0" fillId="0" borderId="3" xfId="0" applyBorder="1" applyAlignment="1">
      <alignment horizontal="right" vertical="center" wrapText="1"/>
    </xf>
    <xf numFmtId="0" fontId="8" fillId="0" borderId="3" xfId="0" applyFont="1" applyBorder="1" applyAlignment="1">
      <alignment horizontal="right" vertical="center" wrapText="1"/>
    </xf>
    <xf numFmtId="0" fontId="0" fillId="0" borderId="3" xfId="0" applyBorder="1" applyAlignment="1">
      <alignment horizontal="center"/>
    </xf>
    <xf numFmtId="0" fontId="13" fillId="40" borderId="3" xfId="52" applyFont="1" applyBorder="1" applyAlignment="1">
      <alignment horizontal="center" vertical="center" wrapText="1"/>
    </xf>
    <xf numFmtId="14" fontId="11" fillId="0" borderId="3" xfId="0" applyNumberFormat="1" applyFont="1" applyBorder="1" applyAlignment="1">
      <alignment horizontal="left"/>
    </xf>
    <xf numFmtId="14" fontId="11" fillId="0" borderId="3" xfId="0" applyNumberFormat="1" applyFont="1" applyBorder="1" applyAlignment="1">
      <alignment horizontal="center"/>
    </xf>
    <xf numFmtId="14" fontId="0" fillId="0" borderId="3" xfId="0" applyNumberFormat="1" applyBorder="1" applyAlignment="1">
      <alignment horizontal="center"/>
    </xf>
    <xf numFmtId="0" fontId="16" fillId="0" borderId="3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 wrapText="1"/>
    </xf>
    <xf numFmtId="14" fontId="16" fillId="0" borderId="3" xfId="0" applyNumberFormat="1" applyFont="1" applyBorder="1" applyAlignment="1">
      <alignment horizontal="center" vertical="center" wrapText="1"/>
    </xf>
    <xf numFmtId="49" fontId="16" fillId="0" borderId="3" xfId="0" applyNumberFormat="1" applyFont="1" applyBorder="1" applyAlignment="1">
      <alignment horizontal="center" vertical="center" wrapText="1"/>
    </xf>
    <xf numFmtId="0" fontId="16" fillId="0" borderId="3" xfId="0" applyFont="1" applyBorder="1" applyAlignment="1">
      <alignment horizontal="right" vertical="center" wrapText="1"/>
    </xf>
    <xf numFmtId="0" fontId="10" fillId="0" borderId="3" xfId="0" applyFont="1" applyBorder="1" applyAlignment="1">
      <alignment horizontal="right" vertical="center" wrapText="1"/>
    </xf>
    <xf numFmtId="0" fontId="11" fillId="0" borderId="3" xfId="0" applyFont="1" applyBorder="1" applyAlignment="1">
      <alignment horizontal="center"/>
    </xf>
    <xf numFmtId="0" fontId="7" fillId="0" borderId="3" xfId="0" applyFont="1" applyBorder="1" applyAlignment="1">
      <alignment horizontal="right" vertical="center"/>
    </xf>
    <xf numFmtId="0" fontId="13" fillId="40" borderId="23" xfId="52" applyFont="1" applyBorder="1" applyAlignment="1">
      <alignment horizontal="center" vertical="center" wrapText="1"/>
    </xf>
    <xf numFmtId="0" fontId="0" fillId="0" borderId="26" xfId="0" applyBorder="1"/>
    <xf numFmtId="0" fontId="19" fillId="0" borderId="3" xfId="42" applyFont="1" applyBorder="1" applyAlignment="1">
      <alignment horizontal="left" vertical="center" wrapText="1"/>
    </xf>
    <xf numFmtId="0" fontId="19" fillId="0" borderId="4" xfId="42" applyFont="1" applyBorder="1" applyAlignment="1">
      <alignment horizontal="left" vertical="center" wrapText="1"/>
    </xf>
    <xf numFmtId="0" fontId="19" fillId="0" borderId="3" xfId="42" applyFont="1" applyFill="1" applyBorder="1" applyAlignment="1">
      <alignment horizontal="left" vertical="center" wrapText="1"/>
    </xf>
    <xf numFmtId="0" fontId="19" fillId="0" borderId="4" xfId="42" applyFont="1" applyBorder="1" applyAlignment="1">
      <alignment vertical="center" wrapText="1"/>
    </xf>
    <xf numFmtId="0" fontId="19" fillId="0" borderId="3" xfId="42" applyFont="1" applyFill="1" applyBorder="1" applyAlignment="1">
      <alignment vertical="center" wrapText="1"/>
    </xf>
    <xf numFmtId="0" fontId="19" fillId="0" borderId="3" xfId="42" applyFont="1" applyFill="1" applyBorder="1" applyAlignment="1">
      <alignment horizontal="left" wrapText="1"/>
    </xf>
    <xf numFmtId="0" fontId="19" fillId="0" borderId="3" xfId="42" applyFont="1" applyBorder="1" applyAlignment="1">
      <alignment horizontal="left"/>
    </xf>
    <xf numFmtId="0" fontId="19" fillId="0" borderId="3" xfId="42" applyFont="1" applyFill="1" applyBorder="1" applyAlignment="1">
      <alignment horizontal="left"/>
    </xf>
    <xf numFmtId="0" fontId="19" fillId="0" borderId="17" xfId="42" applyFont="1" applyFill="1" applyBorder="1" applyAlignment="1" applyProtection="1">
      <alignment horizontal="left" vertical="center" wrapText="1"/>
    </xf>
    <xf numFmtId="0" fontId="19" fillId="0" borderId="3" xfId="42" applyFont="1" applyBorder="1" applyAlignment="1">
      <alignment horizontal="left" vertical="center"/>
    </xf>
    <xf numFmtId="0" fontId="19" fillId="0" borderId="3" xfId="42" applyFont="1" applyFill="1" applyBorder="1" applyAlignment="1">
      <alignment horizontal="left" vertical="center"/>
    </xf>
    <xf numFmtId="0" fontId="19" fillId="0" borderId="3" xfId="42" applyFont="1" applyBorder="1" applyAlignment="1">
      <alignment vertical="center" wrapText="1"/>
    </xf>
    <xf numFmtId="0" fontId="19" fillId="0" borderId="3" xfId="42" applyFont="1" applyBorder="1" applyAlignment="1">
      <alignment horizontal="left" wrapText="1"/>
    </xf>
    <xf numFmtId="14" fontId="0" fillId="0" borderId="5" xfId="0" applyNumberForma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7" fillId="0" borderId="2" xfId="0" applyFont="1" applyBorder="1"/>
    <xf numFmtId="0" fontId="0" fillId="0" borderId="2" xfId="0" applyBorder="1"/>
    <xf numFmtId="0" fontId="8" fillId="0" borderId="17" xfId="0" applyFont="1" applyBorder="1"/>
    <xf numFmtId="0" fontId="7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 wrapText="1"/>
    </xf>
    <xf numFmtId="0" fontId="0" fillId="0" borderId="10" xfId="0" applyBorder="1" applyAlignment="1">
      <alignment vertical="center" wrapText="1"/>
    </xf>
    <xf numFmtId="0" fontId="19" fillId="0" borderId="3" xfId="42" applyFont="1" applyFill="1" applyBorder="1" applyAlignment="1" applyProtection="1">
      <alignment horizontal="left" vertical="center" wrapText="1"/>
    </xf>
    <xf numFmtId="49" fontId="7" fillId="9" borderId="1" xfId="0" applyNumberFormat="1" applyFont="1" applyFill="1" applyBorder="1" applyAlignment="1">
      <alignment horizontal="center" vertical="center" wrapText="1"/>
    </xf>
    <xf numFmtId="49" fontId="7" fillId="0" borderId="0" xfId="0" applyNumberFormat="1" applyFont="1" applyAlignment="1">
      <alignment horizontal="center" vertical="center"/>
    </xf>
    <xf numFmtId="14" fontId="0" fillId="0" borderId="0" xfId="0" applyNumberFormat="1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23" fillId="0" borderId="4" xfId="0" applyFont="1" applyBorder="1" applyAlignment="1">
      <alignment horizontal="center" vertical="center" wrapText="1"/>
    </xf>
    <xf numFmtId="0" fontId="24" fillId="0" borderId="4" xfId="0" applyFont="1" applyBorder="1" applyAlignment="1">
      <alignment horizontal="center" vertical="center" wrapText="1"/>
    </xf>
    <xf numFmtId="0" fontId="25" fillId="0" borderId="15" xfId="0" applyFont="1" applyBorder="1"/>
    <xf numFmtId="0" fontId="25" fillId="0" borderId="15" xfId="0" applyFont="1" applyBorder="1" applyAlignment="1">
      <alignment horizontal="left"/>
    </xf>
    <xf numFmtId="0" fontId="11" fillId="0" borderId="15" xfId="0" applyFont="1" applyBorder="1" applyAlignment="1">
      <alignment horizontal="center" vertical="center"/>
    </xf>
    <xf numFmtId="0" fontId="7" fillId="0" borderId="27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4" fillId="0" borderId="4" xfId="0" applyFont="1" applyBorder="1" applyAlignment="1">
      <alignment vertical="center" wrapText="1"/>
    </xf>
    <xf numFmtId="14" fontId="14" fillId="0" borderId="4" xfId="0" applyNumberFormat="1" applyFont="1" applyBorder="1" applyAlignment="1">
      <alignment horizontal="center" vertical="center" wrapText="1"/>
    </xf>
    <xf numFmtId="49" fontId="14" fillId="0" borderId="4" xfId="0" applyNumberFormat="1" applyFont="1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0" fillId="0" borderId="28" xfId="0" applyBorder="1" applyAlignment="1">
      <alignment vertical="center" wrapText="1"/>
    </xf>
    <xf numFmtId="14" fontId="0" fillId="0" borderId="28" xfId="0" applyNumberFormat="1" applyBorder="1" applyAlignment="1">
      <alignment horizontal="center" vertical="center" wrapText="1"/>
    </xf>
    <xf numFmtId="49" fontId="0" fillId="0" borderId="28" xfId="0" applyNumberFormat="1" applyBorder="1" applyAlignment="1">
      <alignment horizontal="center" vertical="center" wrapText="1"/>
    </xf>
    <xf numFmtId="0" fontId="0" fillId="0" borderId="29" xfId="0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14" fontId="0" fillId="0" borderId="31" xfId="0" applyNumberFormat="1" applyBorder="1" applyAlignment="1">
      <alignment horizontal="center" vertical="center" wrapText="1"/>
    </xf>
    <xf numFmtId="14" fontId="0" fillId="0" borderId="32" xfId="0" applyNumberFormat="1" applyBorder="1" applyAlignment="1">
      <alignment horizontal="center" vertical="center" wrapText="1"/>
    </xf>
    <xf numFmtId="49" fontId="0" fillId="0" borderId="33" xfId="0" applyNumberFormat="1" applyBorder="1" applyAlignment="1">
      <alignment horizontal="center" vertical="center" wrapText="1"/>
    </xf>
    <xf numFmtId="0" fontId="0" fillId="0" borderId="34" xfId="0" applyBorder="1" applyAlignment="1">
      <alignment horizontal="center" vertical="center" wrapText="1"/>
    </xf>
    <xf numFmtId="0" fontId="26" fillId="0" borderId="4" xfId="0" applyFont="1" applyBorder="1" applyAlignment="1">
      <alignment horizontal="center" vertical="center" wrapText="1"/>
    </xf>
    <xf numFmtId="0" fontId="26" fillId="0" borderId="4" xfId="0" applyFont="1" applyBorder="1" applyAlignment="1">
      <alignment vertical="center" wrapText="1"/>
    </xf>
    <xf numFmtId="14" fontId="26" fillId="0" borderId="4" xfId="0" applyNumberFormat="1" applyFont="1" applyBorder="1" applyAlignment="1">
      <alignment horizontal="center" vertical="center" wrapText="1"/>
    </xf>
    <xf numFmtId="49" fontId="26" fillId="0" borderId="4" xfId="0" applyNumberFormat="1" applyFont="1" applyBorder="1" applyAlignment="1">
      <alignment horizontal="center" vertical="center" wrapText="1"/>
    </xf>
    <xf numFmtId="0" fontId="7" fillId="0" borderId="35" xfId="0" applyFont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7" fillId="12" borderId="0" xfId="0" applyFont="1" applyFill="1"/>
    <xf numFmtId="0" fontId="10" fillId="0" borderId="4" xfId="0" applyFont="1" applyBorder="1" applyAlignment="1">
      <alignment vertical="center" wrapText="1"/>
    </xf>
    <xf numFmtId="0" fontId="7" fillId="44" borderId="3" xfId="0" applyFont="1" applyFill="1" applyBorder="1"/>
    <xf numFmtId="0" fontId="52" fillId="0" borderId="4" xfId="0" applyFont="1" applyBorder="1" applyAlignment="1">
      <alignment horizontal="left" vertical="center" wrapText="1"/>
    </xf>
    <xf numFmtId="14" fontId="0" fillId="0" borderId="47" xfId="0" applyNumberFormat="1" applyBorder="1" applyAlignment="1">
      <alignment horizontal="center" vertical="center" wrapText="1"/>
    </xf>
    <xf numFmtId="0" fontId="10" fillId="0" borderId="3" xfId="0" applyFont="1" applyBorder="1" applyAlignment="1">
      <alignment vertical="center" wrapText="1"/>
    </xf>
    <xf numFmtId="0" fontId="51" fillId="0" borderId="3" xfId="0" applyFont="1" applyBorder="1" applyAlignment="1">
      <alignment vertical="center" wrapText="1"/>
    </xf>
    <xf numFmtId="0" fontId="20" fillId="43" borderId="3" xfId="63" applyFont="1" applyBorder="1" applyAlignment="1">
      <alignment horizontal="center" vertical="center" wrapText="1"/>
    </xf>
    <xf numFmtId="14" fontId="0" fillId="0" borderId="10" xfId="0" applyNumberFormat="1" applyBorder="1" applyAlignment="1">
      <alignment horizontal="center" vertical="center" wrapText="1"/>
    </xf>
    <xf numFmtId="49" fontId="0" fillId="0" borderId="10" xfId="0" applyNumberFormat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7" fillId="0" borderId="48" xfId="0" applyFont="1" applyBorder="1" applyAlignment="1">
      <alignment horizontal="center" vertical="center" wrapText="1"/>
    </xf>
    <xf numFmtId="0" fontId="0" fillId="0" borderId="23" xfId="0" applyBorder="1" applyAlignment="1">
      <alignment vertical="center" wrapText="1"/>
    </xf>
    <xf numFmtId="14" fontId="0" fillId="0" borderId="25" xfId="0" applyNumberFormat="1" applyBorder="1" applyAlignment="1">
      <alignment horizontal="center" vertical="center" wrapText="1"/>
    </xf>
    <xf numFmtId="49" fontId="0" fillId="0" borderId="25" xfId="0" applyNumberFormat="1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7" fillId="0" borderId="49" xfId="0" applyFont="1" applyBorder="1" applyAlignment="1">
      <alignment horizontal="center" vertical="center"/>
    </xf>
    <xf numFmtId="0" fontId="8" fillId="0" borderId="50" xfId="0" applyFont="1" applyBorder="1" applyAlignment="1">
      <alignment horizontal="center" vertical="center" wrapText="1"/>
    </xf>
    <xf numFmtId="0" fontId="7" fillId="0" borderId="23" xfId="0" applyFont="1" applyBorder="1"/>
    <xf numFmtId="0" fontId="0" fillId="0" borderId="25" xfId="0" applyBorder="1" applyAlignment="1">
      <alignment vertical="center" wrapText="1"/>
    </xf>
    <xf numFmtId="0" fontId="7" fillId="0" borderId="54" xfId="0" applyFont="1" applyBorder="1" applyAlignment="1">
      <alignment horizontal="center" vertical="center" wrapText="1"/>
    </xf>
    <xf numFmtId="0" fontId="0" fillId="44" borderId="4" xfId="0" applyFill="1" applyBorder="1" applyAlignment="1">
      <alignment horizontal="center" vertical="center" wrapText="1"/>
    </xf>
    <xf numFmtId="0" fontId="0" fillId="44" borderId="4" xfId="0" applyFill="1" applyBorder="1" applyAlignment="1">
      <alignment vertical="center" wrapText="1"/>
    </xf>
    <xf numFmtId="0" fontId="7" fillId="44" borderId="3" xfId="0" applyFont="1" applyFill="1" applyBorder="1" applyAlignment="1">
      <alignment horizontal="center" vertical="center"/>
    </xf>
    <xf numFmtId="0" fontId="7" fillId="44" borderId="3" xfId="0" applyFont="1" applyFill="1" applyBorder="1" applyAlignment="1">
      <alignment horizontal="center" vertical="center" wrapText="1"/>
    </xf>
    <xf numFmtId="14" fontId="0" fillId="44" borderId="4" xfId="0" applyNumberFormat="1" applyFill="1" applyBorder="1" applyAlignment="1">
      <alignment horizontal="center" vertical="center" wrapText="1"/>
    </xf>
    <xf numFmtId="49" fontId="0" fillId="44" borderId="4" xfId="0" applyNumberFormat="1" applyFill="1" applyBorder="1" applyAlignment="1">
      <alignment horizontal="center" vertical="center" wrapText="1"/>
    </xf>
    <xf numFmtId="0" fontId="7" fillId="44" borderId="8" xfId="0" applyFont="1" applyFill="1" applyBorder="1" applyAlignment="1">
      <alignment horizontal="center" vertical="center"/>
    </xf>
    <xf numFmtId="0" fontId="7" fillId="44" borderId="9" xfId="0" applyFont="1" applyFill="1" applyBorder="1" applyAlignment="1">
      <alignment horizontal="center" vertical="center"/>
    </xf>
    <xf numFmtId="0" fontId="23" fillId="44" borderId="4" xfId="0" applyFont="1" applyFill="1" applyBorder="1" applyAlignment="1">
      <alignment horizontal="center" vertical="center" wrapText="1"/>
    </xf>
    <xf numFmtId="0" fontId="55" fillId="0" borderId="56" xfId="0" applyFont="1" applyBorder="1" applyAlignment="1">
      <alignment horizontal="center" vertical="center" wrapText="1"/>
    </xf>
    <xf numFmtId="0" fontId="55" fillId="0" borderId="4" xfId="0" applyFont="1" applyBorder="1" applyAlignment="1">
      <alignment vertical="center" wrapText="1"/>
    </xf>
    <xf numFmtId="14" fontId="55" fillId="0" borderId="4" xfId="0" applyNumberFormat="1" applyFont="1" applyBorder="1" applyAlignment="1">
      <alignment horizontal="center" vertical="center" wrapText="1"/>
    </xf>
    <xf numFmtId="49" fontId="55" fillId="0" borderId="4" xfId="0" applyNumberFormat="1" applyFont="1" applyBorder="1" applyAlignment="1">
      <alignment horizontal="center" vertical="center" wrapText="1"/>
    </xf>
    <xf numFmtId="0" fontId="55" fillId="0" borderId="4" xfId="0" applyFont="1" applyBorder="1" applyAlignment="1">
      <alignment horizontal="center" vertical="center" wrapText="1"/>
    </xf>
    <xf numFmtId="0" fontId="55" fillId="0" borderId="55" xfId="0" applyFont="1" applyBorder="1" applyAlignment="1">
      <alignment horizontal="center" vertical="center" wrapText="1"/>
    </xf>
    <xf numFmtId="14" fontId="55" fillId="0" borderId="6" xfId="0" applyNumberFormat="1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0" fillId="0" borderId="0" xfId="0" applyAlignment="1">
      <alignment horizontal="left"/>
    </xf>
    <xf numFmtId="0" fontId="0" fillId="0" borderId="26" xfId="0" applyBorder="1" applyAlignment="1">
      <alignment horizontal="left"/>
    </xf>
    <xf numFmtId="0" fontId="55" fillId="45" borderId="55" xfId="0" applyFont="1" applyFill="1" applyBorder="1" applyAlignment="1">
      <alignment horizontal="center" vertical="center" wrapText="1"/>
    </xf>
    <xf numFmtId="0" fontId="9" fillId="45" borderId="3" xfId="0" applyFont="1" applyFill="1" applyBorder="1" applyAlignment="1">
      <alignment horizontal="center" vertical="center"/>
    </xf>
    <xf numFmtId="0" fontId="55" fillId="45" borderId="56" xfId="0" applyFont="1" applyFill="1" applyBorder="1" applyAlignment="1">
      <alignment horizontal="center" vertical="center" wrapText="1"/>
    </xf>
    <xf numFmtId="0" fontId="55" fillId="45" borderId="4" xfId="0" applyFont="1" applyFill="1" applyBorder="1" applyAlignment="1">
      <alignment vertical="center" wrapText="1"/>
    </xf>
    <xf numFmtId="0" fontId="9" fillId="45" borderId="3" xfId="0" applyFont="1" applyFill="1" applyBorder="1" applyAlignment="1">
      <alignment horizontal="center" vertical="center" wrapText="1"/>
    </xf>
    <xf numFmtId="14" fontId="55" fillId="45" borderId="4" xfId="0" applyNumberFormat="1" applyFont="1" applyFill="1" applyBorder="1" applyAlignment="1">
      <alignment horizontal="center" vertical="center" wrapText="1"/>
    </xf>
    <xf numFmtId="49" fontId="55" fillId="45" borderId="4" xfId="0" applyNumberFormat="1" applyFont="1" applyFill="1" applyBorder="1" applyAlignment="1">
      <alignment horizontal="center" vertical="center" wrapText="1"/>
    </xf>
    <xf numFmtId="0" fontId="55" fillId="45" borderId="4" xfId="0" applyFont="1" applyFill="1" applyBorder="1" applyAlignment="1">
      <alignment horizontal="center" vertical="center" wrapText="1"/>
    </xf>
    <xf numFmtId="0" fontId="9" fillId="45" borderId="8" xfId="0" applyFont="1" applyFill="1" applyBorder="1" applyAlignment="1">
      <alignment horizontal="center" vertical="center"/>
    </xf>
    <xf numFmtId="0" fontId="9" fillId="45" borderId="9" xfId="0" applyFont="1" applyFill="1" applyBorder="1" applyAlignment="1">
      <alignment horizontal="center" vertical="center"/>
    </xf>
    <xf numFmtId="14" fontId="55" fillId="45" borderId="6" xfId="0" applyNumberFormat="1" applyFont="1" applyFill="1" applyBorder="1" applyAlignment="1">
      <alignment horizontal="center" vertical="center" wrapText="1"/>
    </xf>
    <xf numFmtId="0" fontId="11" fillId="0" borderId="4" xfId="0" applyFont="1" applyBorder="1" applyAlignment="1">
      <alignment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14" fontId="9" fillId="0" borderId="3" xfId="0" applyNumberFormat="1" applyFont="1" applyBorder="1" applyAlignment="1">
      <alignment horizontal="center" vertical="center" wrapText="1"/>
    </xf>
    <xf numFmtId="0" fontId="60" fillId="0" borderId="0" xfId="0" applyFont="1" applyAlignment="1">
      <alignment horizontal="left"/>
    </xf>
    <xf numFmtId="0" fontId="0" fillId="0" borderId="0" xfId="0" applyAlignment="1">
      <alignment horizontal="left"/>
    </xf>
    <xf numFmtId="0" fontId="11" fillId="0" borderId="3" xfId="0" applyFont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8" fillId="0" borderId="0" xfId="0" applyFont="1" applyAlignment="1">
      <alignment horizontal="center" vertical="center" wrapText="1"/>
    </xf>
    <xf numFmtId="0" fontId="0" fillId="0" borderId="0" xfId="0" applyNumberFormat="1"/>
    <xf numFmtId="0" fontId="14" fillId="0" borderId="3" xfId="0" applyFont="1" applyBorder="1" applyAlignment="1">
      <alignment horizontal="center" vertical="center" wrapText="1"/>
    </xf>
    <xf numFmtId="14" fontId="14" fillId="0" borderId="3" xfId="0" applyNumberFormat="1" applyFont="1" applyBorder="1" applyAlignment="1">
      <alignment horizontal="center" vertical="center" wrapText="1"/>
    </xf>
    <xf numFmtId="49" fontId="14" fillId="0" borderId="3" xfId="0" applyNumberFormat="1" applyFont="1" applyBorder="1" applyAlignment="1">
      <alignment horizontal="center" vertical="center" wrapText="1"/>
    </xf>
    <xf numFmtId="0" fontId="51" fillId="0" borderId="3" xfId="0" applyFont="1" applyBorder="1" applyAlignment="1">
      <alignment horizontal="center" vertical="center" wrapText="1"/>
    </xf>
    <xf numFmtId="0" fontId="61" fillId="9" borderId="1" xfId="0" applyFont="1" applyFill="1" applyBorder="1" applyAlignment="1">
      <alignment horizontal="center" vertical="center" wrapText="1"/>
    </xf>
    <xf numFmtId="0" fontId="20" fillId="43" borderId="1" xfId="63" applyFont="1" applyBorder="1" applyAlignment="1">
      <alignment horizontal="center" vertical="center" wrapText="1"/>
    </xf>
    <xf numFmtId="0" fontId="37" fillId="0" borderId="42" xfId="45" applyAlignment="1">
      <alignment horizontal="center" vertical="center"/>
    </xf>
    <xf numFmtId="0" fontId="0" fillId="46" borderId="0" xfId="0" applyFill="1" applyAlignment="1">
      <alignment horizontal="left"/>
    </xf>
    <xf numFmtId="0" fontId="0" fillId="0" borderId="0" xfId="0" applyAlignment="1">
      <alignment horizontal="left" indent="1"/>
    </xf>
    <xf numFmtId="0" fontId="38" fillId="0" borderId="58" xfId="0" applyFont="1" applyBorder="1" applyAlignment="1">
      <alignment horizontal="left"/>
    </xf>
    <xf numFmtId="0" fontId="38" fillId="0" borderId="58" xfId="0" applyNumberFormat="1" applyFont="1" applyBorder="1"/>
    <xf numFmtId="0" fontId="38" fillId="0" borderId="0" xfId="0" applyNumberFormat="1" applyFont="1" applyBorder="1"/>
    <xf numFmtId="0" fontId="38" fillId="0" borderId="0" xfId="0" applyFont="1"/>
    <xf numFmtId="0" fontId="38" fillId="0" borderId="58" xfId="0" applyFont="1" applyBorder="1"/>
    <xf numFmtId="0" fontId="0" fillId="0" borderId="0" xfId="0" applyBorder="1" applyAlignment="1">
      <alignment horizontal="left" indent="1"/>
    </xf>
    <xf numFmtId="0" fontId="38" fillId="0" borderId="0" xfId="0" applyFont="1" applyBorder="1"/>
    <xf numFmtId="0" fontId="0" fillId="0" borderId="0" xfId="0" pivotButton="1"/>
    <xf numFmtId="0" fontId="0" fillId="45" borderId="0" xfId="0" applyFill="1" applyAlignment="1">
      <alignment horizontal="left"/>
    </xf>
    <xf numFmtId="0" fontId="0" fillId="0" borderId="0" xfId="0" applyAlignment="1">
      <alignment horizontal="left" indent="2"/>
    </xf>
    <xf numFmtId="0" fontId="14" fillId="0" borderId="5" xfId="0" applyFont="1" applyBorder="1" applyAlignment="1">
      <alignment horizontal="center" vertical="center" wrapText="1"/>
    </xf>
    <xf numFmtId="0" fontId="14" fillId="0" borderId="56" xfId="0" applyFont="1" applyBorder="1" applyAlignment="1">
      <alignment horizontal="center" vertical="center" wrapText="1"/>
    </xf>
    <xf numFmtId="14" fontId="14" fillId="0" borderId="6" xfId="0" applyNumberFormat="1" applyFont="1" applyBorder="1" applyAlignment="1">
      <alignment horizontal="center" vertical="center" wrapText="1"/>
    </xf>
    <xf numFmtId="0" fontId="0" fillId="0" borderId="0" xfId="0" applyAlignment="1">
      <alignment horizontal="left" indent="3"/>
    </xf>
    <xf numFmtId="49" fontId="7" fillId="0" borderId="3" xfId="0" applyNumberFormat="1" applyFont="1" applyBorder="1" applyAlignment="1">
      <alignment horizontal="right" vertical="center" wrapText="1"/>
    </xf>
    <xf numFmtId="0" fontId="38" fillId="0" borderId="58" xfId="0" applyFont="1" applyBorder="1" applyAlignment="1">
      <alignment horizontal="left" vertical="center"/>
    </xf>
    <xf numFmtId="0" fontId="0" fillId="0" borderId="0" xfId="0" applyAlignment="1">
      <alignment horizontal="left"/>
    </xf>
    <xf numFmtId="14" fontId="54" fillId="0" borderId="0" xfId="0" applyNumberFormat="1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53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56" fillId="0" borderId="57" xfId="0" applyFont="1" applyBorder="1" applyAlignment="1">
      <alignment horizontal="left" vertical="center" wrapText="1"/>
    </xf>
    <xf numFmtId="0" fontId="0" fillId="0" borderId="57" xfId="0" applyBorder="1" applyAlignment="1">
      <alignment horizontal="left" vertical="center" wrapText="1"/>
    </xf>
    <xf numFmtId="0" fontId="7" fillId="0" borderId="0" xfId="0" applyFont="1" applyAlignment="1">
      <alignment horizontal="left" vertical="center"/>
    </xf>
    <xf numFmtId="14" fontId="27" fillId="0" borderId="0" xfId="0" applyNumberFormat="1" applyFont="1" applyAlignment="1">
      <alignment horizontal="left" vertical="center" wrapText="1"/>
    </xf>
    <xf numFmtId="0" fontId="49" fillId="0" borderId="0" xfId="0" applyFont="1" applyAlignment="1">
      <alignment horizontal="left" vertical="center" wrapText="1"/>
    </xf>
    <xf numFmtId="14" fontId="56" fillId="0" borderId="57" xfId="0" applyNumberFormat="1" applyFont="1" applyBorder="1" applyAlignment="1">
      <alignment horizontal="left" vertical="center" wrapText="1"/>
    </xf>
    <xf numFmtId="0" fontId="21" fillId="0" borderId="36" xfId="0" applyFont="1" applyBorder="1" applyAlignment="1">
      <alignment horizontal="left" vertical="center" wrapText="1"/>
    </xf>
    <xf numFmtId="0" fontId="21" fillId="0" borderId="0" xfId="0" applyFont="1" applyAlignment="1">
      <alignment horizontal="left" vertical="center" wrapText="1"/>
    </xf>
    <xf numFmtId="0" fontId="21" fillId="0" borderId="2" xfId="0" applyFont="1" applyBorder="1" applyAlignment="1">
      <alignment horizontal="left" vertical="center" wrapText="1"/>
    </xf>
    <xf numFmtId="0" fontId="21" fillId="0" borderId="51" xfId="0" applyFont="1" applyBorder="1" applyAlignment="1">
      <alignment horizontal="left" vertical="center" wrapText="1"/>
    </xf>
    <xf numFmtId="0" fontId="21" fillId="0" borderId="7" xfId="0" applyFont="1" applyBorder="1" applyAlignment="1">
      <alignment horizontal="left" vertical="center" wrapText="1"/>
    </xf>
    <xf numFmtId="0" fontId="21" fillId="0" borderId="3" xfId="0" applyFont="1" applyBorder="1" applyAlignment="1">
      <alignment horizontal="left" vertical="center" wrapText="1"/>
    </xf>
    <xf numFmtId="0" fontId="0" fillId="0" borderId="26" xfId="0" applyBorder="1" applyAlignment="1">
      <alignment horizontal="left"/>
    </xf>
    <xf numFmtId="0" fontId="28" fillId="10" borderId="52" xfId="0" applyFont="1" applyFill="1" applyBorder="1" applyAlignment="1">
      <alignment horizontal="left" vertical="center" wrapText="1"/>
    </xf>
    <xf numFmtId="0" fontId="28" fillId="10" borderId="53" xfId="0" applyFont="1" applyFill="1" applyBorder="1" applyAlignment="1">
      <alignment horizontal="left" vertical="center" wrapText="1"/>
    </xf>
    <xf numFmtId="0" fontId="21" fillId="0" borderId="52" xfId="0" applyFont="1" applyBorder="1" applyAlignment="1">
      <alignment horizontal="left" vertical="center" wrapText="1"/>
    </xf>
    <xf numFmtId="0" fontId="21" fillId="0" borderId="53" xfId="0" applyFont="1" applyBorder="1" applyAlignment="1">
      <alignment horizontal="left" vertical="center" wrapText="1"/>
    </xf>
    <xf numFmtId="0" fontId="54" fillId="0" borderId="0" xfId="0" applyFont="1" applyAlignment="1">
      <alignment horizontal="left" vertical="center" wrapText="1"/>
    </xf>
    <xf numFmtId="0" fontId="17" fillId="25" borderId="37" xfId="18" applyFont="1" applyBorder="1" applyAlignment="1">
      <alignment horizontal="center"/>
    </xf>
    <xf numFmtId="0" fontId="18" fillId="26" borderId="37" xfId="20" applyFont="1" applyBorder="1" applyAlignment="1">
      <alignment horizontal="center"/>
    </xf>
    <xf numFmtId="0" fontId="15" fillId="43" borderId="37" xfId="63" applyFont="1" applyBorder="1" applyAlignment="1">
      <alignment horizontal="center" vertical="center"/>
    </xf>
    <xf numFmtId="0" fontId="15" fillId="2" borderId="37" xfId="2" applyFont="1" applyBorder="1" applyAlignment="1">
      <alignment horizontal="center" vertical="center"/>
    </xf>
    <xf numFmtId="0" fontId="15" fillId="11" borderId="37" xfId="48" applyFont="1" applyFill="1" applyBorder="1" applyAlignment="1">
      <alignment horizontal="center"/>
    </xf>
    <xf numFmtId="0" fontId="12" fillId="11" borderId="37" xfId="0" applyFont="1" applyFill="1" applyBorder="1"/>
    <xf numFmtId="0" fontId="15" fillId="5" borderId="37" xfId="8" applyFont="1" applyBorder="1" applyAlignment="1">
      <alignment horizontal="center" vertical="center"/>
    </xf>
  </cellXfs>
  <cellStyles count="64">
    <cellStyle name="20% — акцент1" xfId="1" builtinId="30" customBuiltin="1"/>
    <cellStyle name="20% - Акцент1 2" xfId="2" xr:uid="{00000000-0005-0000-0000-000001000000}"/>
    <cellStyle name="20% — акцент2" xfId="3" builtinId="34" customBuiltin="1"/>
    <cellStyle name="20% - Акцент2 2" xfId="4" xr:uid="{00000000-0005-0000-0000-000003000000}"/>
    <cellStyle name="20% — акцент3" xfId="5" builtinId="38" customBuiltin="1"/>
    <cellStyle name="20% - Акцент3 2" xfId="6" xr:uid="{00000000-0005-0000-0000-000005000000}"/>
    <cellStyle name="20% — акцент4" xfId="7" builtinId="42" customBuiltin="1"/>
    <cellStyle name="20% - Акцент4 2" xfId="8" xr:uid="{00000000-0005-0000-0000-000007000000}"/>
    <cellStyle name="20% — акцент5" xfId="9" builtinId="46" customBuiltin="1"/>
    <cellStyle name="20% — акцент6" xfId="10" builtinId="50" customBuiltin="1"/>
    <cellStyle name="40% — акцент1" xfId="11" builtinId="31" customBuiltin="1"/>
    <cellStyle name="40% — акцент2" xfId="12" builtinId="35" customBuiltin="1"/>
    <cellStyle name="40% — акцент3" xfId="13" builtinId="39" customBuiltin="1"/>
    <cellStyle name="40% - Акцент3 2" xfId="14" xr:uid="{00000000-0005-0000-0000-00000D000000}"/>
    <cellStyle name="40% — акцент4" xfId="15" builtinId="43" customBuiltin="1"/>
    <cellStyle name="40% — акцент5" xfId="16" builtinId="47" customBuiltin="1"/>
    <cellStyle name="40% — акцент6" xfId="17" builtinId="51" customBuiltin="1"/>
    <cellStyle name="60% — акцент1" xfId="18" builtinId="32" customBuiltin="1"/>
    <cellStyle name="60% - Акцент1 2" xfId="19" xr:uid="{00000000-0005-0000-0000-000012000000}"/>
    <cellStyle name="60% — акцент2" xfId="20" builtinId="36" customBuiltin="1"/>
    <cellStyle name="60% - Акцент2 2" xfId="21" xr:uid="{00000000-0005-0000-0000-000014000000}"/>
    <cellStyle name="60% — акцент3" xfId="22" builtinId="40" customBuiltin="1"/>
    <cellStyle name="60% - Акцент3 2" xfId="23" xr:uid="{00000000-0005-0000-0000-000016000000}"/>
    <cellStyle name="60% - Акцент3 3" xfId="24" xr:uid="{00000000-0005-0000-0000-000017000000}"/>
    <cellStyle name="60% — акцент4" xfId="25" builtinId="44" customBuiltin="1"/>
    <cellStyle name="60% - Акцент4 2" xfId="26" xr:uid="{00000000-0005-0000-0000-000019000000}"/>
    <cellStyle name="60% - Акцент4 3" xfId="27" xr:uid="{00000000-0005-0000-0000-00001A000000}"/>
    <cellStyle name="60% — акцент5" xfId="28" builtinId="48" customBuiltin="1"/>
    <cellStyle name="60% - Акцент5 2" xfId="29" xr:uid="{00000000-0005-0000-0000-00001C000000}"/>
    <cellStyle name="60% — акцент6" xfId="30" builtinId="52" customBuiltin="1"/>
    <cellStyle name="60% - Акцент6 2" xfId="31" xr:uid="{00000000-0005-0000-0000-00001E000000}"/>
    <cellStyle name="60% - Акцент6 3" xfId="32" xr:uid="{00000000-0005-0000-0000-00001F000000}"/>
    <cellStyle name="Акцент1" xfId="33" builtinId="29" customBuiltin="1"/>
    <cellStyle name="Акцент2" xfId="34" builtinId="33" customBuiltin="1"/>
    <cellStyle name="Акцент3" xfId="35" builtinId="37" customBuiltin="1"/>
    <cellStyle name="Акцент4" xfId="36" builtinId="41" customBuiltin="1"/>
    <cellStyle name="Акцент5" xfId="37" builtinId="45" customBuiltin="1"/>
    <cellStyle name="Акцент6" xfId="38" builtinId="49" customBuiltin="1"/>
    <cellStyle name="Ввод " xfId="39" builtinId="20" customBuiltin="1"/>
    <cellStyle name="Вывод" xfId="40" builtinId="21" customBuiltin="1"/>
    <cellStyle name="Вычисление" xfId="41" builtinId="22" customBuiltin="1"/>
    <cellStyle name="Гиперссылка" xfId="42" builtinId="8"/>
    <cellStyle name="Заголовок 1" xfId="43" builtinId="16" customBuiltin="1"/>
    <cellStyle name="Заголовок 2" xfId="44" builtinId="17" customBuiltin="1"/>
    <cellStyle name="Заголовок 3" xfId="45" builtinId="18" customBuiltin="1"/>
    <cellStyle name="Заголовок 4" xfId="46" builtinId="19" customBuiltin="1"/>
    <cellStyle name="Итог" xfId="47" builtinId="25" customBuiltin="1"/>
    <cellStyle name="Контрольная ячейка" xfId="48" builtinId="23" customBuiltin="1"/>
    <cellStyle name="Название" xfId="49" builtinId="15" customBuiltin="1"/>
    <cellStyle name="Название 2" xfId="50" xr:uid="{00000000-0005-0000-0000-000031000000}"/>
    <cellStyle name="Название 3" xfId="51" xr:uid="{00000000-0005-0000-0000-000032000000}"/>
    <cellStyle name="Нейтральный" xfId="52" builtinId="28" customBuiltin="1"/>
    <cellStyle name="Нейтральный 2" xfId="53" xr:uid="{00000000-0005-0000-0000-000034000000}"/>
    <cellStyle name="Обычный" xfId="0" builtinId="0"/>
    <cellStyle name="Обычный 2" xfId="54" xr:uid="{00000000-0005-0000-0000-000036000000}"/>
    <cellStyle name="Обычный 3" xfId="55" xr:uid="{00000000-0005-0000-0000-000037000000}"/>
    <cellStyle name="Обычный 4" xfId="56" xr:uid="{00000000-0005-0000-0000-000038000000}"/>
    <cellStyle name="Плохой" xfId="57" builtinId="27" customBuiltin="1"/>
    <cellStyle name="Пояснение" xfId="58" builtinId="53" customBuiltin="1"/>
    <cellStyle name="Примечание" xfId="59" builtinId="10" customBuiltin="1"/>
    <cellStyle name="Примечание 2" xfId="60" xr:uid="{00000000-0005-0000-0000-00003C000000}"/>
    <cellStyle name="Связанная ячейка" xfId="61" builtinId="24" customBuiltin="1"/>
    <cellStyle name="Текст предупреждения" xfId="62" builtinId="11" customBuiltin="1"/>
    <cellStyle name="Хороший" xfId="63" builtinId="26" customBuiltin="1"/>
  </cellStyles>
  <dxfs count="9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pivotCacheDefinition" Target="pivotCache/pivotCacheDefinition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Petrov" refreshedDate="46173.552003472221" createdVersion="8" refreshedVersion="8" minRefreshableVersion="3" recordCount="452" xr:uid="{DB40B5EE-5349-4664-B709-0793C39120CD}">
  <cacheSource type="worksheet">
    <worksheetSource ref="A1:AB453" sheet="Общая информация"/>
  </cacheSource>
  <cacheFields count="28">
    <cacheField name="№ по ката-логу" numFmtId="0">
      <sharedItems containsMixedTypes="1" containsNumber="1" containsInteger="1" minValue="1" maxValue="90"/>
    </cacheField>
    <cacheField name="Кличка собаки" numFmtId="0">
      <sharedItems containsBlank="1" count="185">
        <s v="ФЛАЙ ФЛАУ ФИЛОСОФ"/>
        <s v="МАРВЛАД ОДЖИ"/>
        <s v="ФЛАЙ ФЛАУ МЕРЛИН"/>
        <s v="LERUS HOUSE ZADOR"/>
        <s v="ЗИЗИ ТОП ОФ МЕЛЕНХАУС"/>
        <s v="ПРОМЕТЕЙ ВОМ ХАУС СИМБА"/>
        <s v="ОЛЬБУРД ВЬЮГА ЗВЕЗД"/>
        <s v="ИМПЕРИЯ БЛОНИ ОХАРА"/>
        <s v="ЕЛЕСТА С ЧЕРНОЙ КРЕПОСТИ ЭЛЬЦ"/>
        <s v="КРЕЙЗИ ФРОМ ФАНТАЗИЯ ФЛАЙМ"/>
        <s v="АКСЛЕН ХЕННЕССИ"/>
        <s v="ОЛЬБУРД ЖОЗИ"/>
        <s v="АКСЛЕН ЕСЕНИА"/>
        <m/>
        <s v="БЛЭЙД ИЗ ТВЕРСКОГО ДОМА"/>
        <s v="НЕРОН ИЗ ТВЕРСКОГО ДОМА"/>
        <s v="PRIDE SPARTANIS PIPER MAGIC NIGHT"/>
        <s v="JACK VOM VILSTALER LAND II"/>
        <s v="СИБИРСКАЯ ЗВЕЗДА МАКСИМУС"/>
        <s v="СОКРОВИЩЕ АЛЕКСЫ ЦЕРЕРА"/>
        <s v="СОКРОВИЩЕ АЛЕКСЫ ФРЕЯ"/>
        <s v="ОЛЬБУРД АНРИ БАЛУБЕТ"/>
        <s v="РЕАЛ БЛЭК ТИМ ДЭЙВА"/>
        <s v="ОЛЬБУРД АЛЬПИНА"/>
        <s v="ОЛЬБУРД ГАГАРИН"/>
        <s v="ТЕХАС ИЗ ТВЕРСКОГО ДОМА"/>
        <s v="БРУНГИЛЬДА"/>
        <s v="ШЭР-II ИЗ ТВЕРСКОГО ДОМА"/>
        <s v="ЕРМОССО КАНИС СУПЕР"/>
        <s v="FARVIST GOLD OATH OF WINNING"/>
        <s v="ЗИКО ФОМ ХАУС ХЕЛЕН"/>
        <s v="РОТФАРТ ЛЕРОЙ"/>
        <s v="TK'S IDEAL"/>
        <s v="FARVIST GOLD PULYA IS ALWAYS ON THE MOVE"/>
        <s v="FARVIST GOLD PRADA YE ROYAL KHAYNES"/>
        <s v="ФЛАЙ ФЛАУ ФУНКЦИЯ ВЛАСТИ"/>
        <s v="НИКИТА-II ИЗ ТВЕРСКОГО ДОМА"/>
        <s v="ФЛАЙ ФЛАУ КЛАВА КОКА"/>
        <s v="НОН СТОП ФРОМ МИЛЛЕРОН"/>
        <s v="ЛАУРЕЛ ИЗ ТВЕРСКОГО ДОМА"/>
        <s v="СИГНО АФОРТУНАДО НЕРОН"/>
        <s v="ОЛЬБУРД ЛАККИ"/>
        <s v="ФЛАЙ ФЛАУ ПОНТ"/>
        <s v="ФЛАЙ ФЛАУ ЦАРСКАЯ ОХОТА"/>
        <s v="ОЛЬБУРД ЧЕРНИКА"/>
        <s v="ФЛАЙ ФЛАУ ПЛАЗА ВИЖЕН"/>
        <s v="ЛЕВАН ИЗ ДОМА ТОРРА"/>
        <s v="МАРС ФОМ ТАМРИЭЛЬ"/>
        <s v="ДНЕПРОВСКИЙ БАСТИОН ДЕЙЕНЕРИС"/>
        <s v="ЯМАТА ИЗ ТВЕРСКОГО ДОМА"/>
        <s v="ЧИКСА ИЗ ДОМА ТОРРА"/>
        <s v="HAUS BLACK BIST ADEL"/>
        <s v="ОЛАФ МИРОН С БЕРЕГА ТУРЫ"/>
        <s v="ТАНГАР ИЗ ТВЕРСКОГО ДОМА"/>
        <s v="КАСТА ХАУС ЕВА"/>
        <s v="SCHWAGER HOF BRIONI"/>
        <s v="ДНЕПРОВСКИЙ БАСТИОН ДЕМИАН"/>
        <s v="PRINCIPIUM IKING"/>
        <s v="TK'S LADY D"/>
        <s v="BELLA SNEZHNAYA KOROLEVA"/>
        <s v="FARVIST GOLD LOVE AT FIRST SIGHT"/>
        <s v="СТАВР ВОН ХАУС БЕЛОГОРИЕ"/>
        <s v="ОЛЬБУРД ГЕРМИОНА"/>
        <s v="КИА ИЗ АГЛИЦКОГО САДА"/>
        <s v="РУС ШВАРЦМЕЙСТЕР ПИНТА"/>
        <s v="ОЛЬБУРД ВИНСЕНТ ВЕГА"/>
        <s v="ЯКУДЗКА-II ИЗ ТВЕРСКОГО ДОМА"/>
        <s v="ИТОН ИЗ ДОМА ТОРРА"/>
        <s v="ФЛАЙ ФЛАУ МАЖОР"/>
        <s v="ОЛЬБУРД ШТЕРН"/>
        <s v="IMMEX TOP BLACK"/>
        <s v="РОТТХАРБУРГ РУДЕР ВИНЧ"/>
        <s v="РЕАЛ БЛЭК ТИМ ДАРУМА"/>
        <s v="ТИМ ВОЛЬФГАНГ ДЕЙА"/>
        <s v="ОЛЬБУРД ЧАЯНА ДЭЙ"/>
        <s v="РУБИНА ИЗ АГЛИЦКОГО САДА"/>
        <s v="ИВАНКА II ИЗ ДОМА ТОРРА"/>
        <s v="SCHWAGER HOF EZHEVIKA"/>
        <s v="GRETA"/>
        <s v="ELMO VOM CHERNIY KUMIR"/>
        <s v="SALLY VON DER MAXI ROTT"/>
        <s v="ЛЕВЕНБУРГ РОШЕЛЬ"/>
        <s v="АКСЛЕН ВАРНА"/>
        <s v="АКСЛЕН ЭЛВИС"/>
        <s v="РОЙС ИЗ ДОМА ТОРРА"/>
        <s v="АМАДО ФРОМ МИЛЛЕРОН"/>
        <s v="ЕРМОССО КАНИС ОЛИВИЯ"/>
        <s v="ОЛЬБУРД ЭРА ЖОЗАР"/>
        <s v="TRUMAN VON DER ALTEN FESTUNG"/>
        <s v="БРАНДО ИЗ ТВЕРСКОГО ДОМА"/>
        <s v="ОЛЬБУРД ЗЕНДЕЯ"/>
        <s v="REAL BLACK TEAM GLORIA"/>
        <s v="LEVENBURG ROSHEL"/>
        <s v="FARVIST GOLD SUPRIM BEING-II"/>
        <s v="S'OLEIL A LA RUSS EUROSTAR"/>
        <s v="S'OLEIL A LA RUSS MAMBO AREYA LA VIVA"/>
        <s v="ХОТРЕЙН ДЕМЕТРА"/>
        <s v="УЛЬТРА ФАННИ С БЕРЕГА ТУРЫ"/>
        <s v="ИСТИНА СЕРДЦА БАГРАТ"/>
        <s v="ОЛЬБУРД ГАНГСТЕР АЛЬ КАПОНЕ"/>
        <s v="ХОТРЕЙН УГО КОБА"/>
        <s v="ДИДЖЕС ПРАЙД БОН ДЖОНИ"/>
        <s v="ЕРМОССО КАНИС ИМПУЛЬС"/>
        <s v="FARVIST GOLD RITSA"/>
        <s v="МАРВЛАД УЛЬТРА"/>
        <s v="ОЛВЕЙС РЭДИ ФОМ ХАУС ХЕЛЕН"/>
        <s v="БЕЛОВЕД КРИМЕА МАКЕНА"/>
        <s v="FARVIST GOLD TRIUMPH OF THE VICTORY"/>
        <s v="FARVIST GOLD BAZELIK"/>
        <s v="DINASTIYA LEGDIS BLAK VINER"/>
        <s v="ОЛЬБУРД ДЖАГ"/>
        <s v="ОЛИМП ИЗ ТВЕРСКОГО ДОМА"/>
        <s v="АКСЛЕН ОРА"/>
        <s v="ОЛЬБУРД ЛИЛЛА"/>
        <s v="FARVIST GOLD SPECIALLY FOR YOU"/>
        <s v="OKSI DOG IMPERATOR"/>
        <s v="КАМРИ ИЗ АГЛИЦКОГО САДА"/>
        <s v="ОЛЬБУРД БОРМАН"/>
        <s v="ОЛЬБУРД ГЕЛИБТЕР"/>
        <s v="ОЛЬБУРД СУПЕР СТАР"/>
        <s v="РУС РПХ НЕКАР ДЖОУЛЬ"/>
        <s v="РУС РПХ НЕКАР СЛАВА"/>
        <s v="РОТФАРТ ЛАУРА"/>
        <s v="ANGELY DOROG GRAF"/>
        <s v="ИМПЕРАТОР ФРОМ ФАНТАЗИЯ ФЛАЙМ"/>
        <s v="ВОЛТУРИ ИЗ ДОМА ТОРРА"/>
        <s v="S'OLEIL A LA RUSS MADE IN RUSSIA"/>
        <s v="ASTA FAVORIT DZHOKER"/>
        <s v="ОЛЬБУРД АЛЬБУС"/>
        <s v="РОТФАРТ ХИТАЧИ"/>
        <s v="BRIGHT WINNER MAMAY"/>
        <s v="ИРИДА ПЛАМЕННОЕ СЕРДЦЕ"/>
        <s v="LIBERTY ROTT HOUSE COVIC"/>
        <s v="МЕЛИССА ИРМИР"/>
        <s v="МАРВЛАД ЗЕНТАУРА БРЕЙТ"/>
        <s v="BRIGHT WINNER BASTA"/>
        <s v="GORDON IZ SIBIRSKIH PROSTOROV"/>
        <s v="СОКРОВИЩЕ АЛЕКСЫ ЕСЕНИЯ"/>
        <s v="ТОРНАДО ИЗ ДОМА ШВЕДОВЫХ"/>
        <s v="КАЛИФ ФРОМ ФАНТАЗИЯ ФЛАЙМ"/>
        <s v="ИНДИОС ИЗ ДОМА ТОРРА"/>
        <s v="ДАРЛИНГ ФЕМЕЛИ НАЙТ СТАР"/>
        <s v="STYLE OF OLLIS BRONYA"/>
        <s v="ФАЙЕР ЛЕДИ ИЗ ДОМА ТОРРА"/>
        <s v="ASTA FAVORITE VALERI"/>
        <s v="РЕАЛ ИЗ ДОМА ТОРРА"/>
        <s v="ULET TOP BLACK"/>
        <s v="FAR EASTERN HUNTER BRENDA"/>
        <s v="ODRI TOP BLACK"/>
        <s v="ТАЙГЕР ЛАНД ШИРА"/>
        <s v="ШВАРЦ АДЛЕР СТАТУС"/>
        <s v="FARVIST GOLD ROLEX"/>
        <s v="РОТВЕЛД НОРД ХАЙРА-ААМИНА"/>
        <s v="СИБИРСКАЯ ЗВЕЗДА ЛОРЕТТА"/>
        <s v="АЙСИДОРА АЙЯ С БЕРЕГА ТУРЫ"/>
        <s v="ФЛАЙ ФЛАУ ЮНАЙТ"/>
        <s v="ФЛАЙ ФЛАУ ФАВОРИТ ДЛЯ КЛАНА НИКИТЫ"/>
        <s v="BELOVED CRIMEA _x000a_ESCOBAR"/>
        <s v=" ПЛАТОН ИЗ ДОМА ШВЕДОВЫХ"/>
        <s v="RATNIK ANATALI-I"/>
        <s v="ЕРМОССО КАНИС ХЕЙЛА"/>
        <s v="ФЛАЙ ФЛАУ ЮСТИЦИЯ"/>
        <s v="ДЕЙЛИЗ ВАН ТОП С СОБЕРБАШ"/>
        <s v="РОТФАРТ ДЖЕТТА"/>
        <s v="RUS ISLAH FREIYA"/>
        <s v="АКСЛЕН АВАТАР"/>
        <s v="КОНАН ИЗ ТВЕРСКОГО ДОМА"/>
        <s v="ПЛАТОН ИЗ ДОМА ШВЕДОВЫХ"/>
        <s v="ВАЛЬКИРИЯ ИЗ ДОМА КИСКОВЫХ"/>
        <s v="ULTRA TOP BLACK"/>
        <s v="ПУМА ИЗ ДОМА ШВЕДОВЫХ"/>
        <s v="РЕДЖИНА ФРОМ ФАНТАЗИ ФЛАЙМ"/>
        <s v="KONAN OF SILVER FILD KG"/>
        <s v="ЗОЛОТО ИЗ ТВЕРСКОГО ДОМА"/>
        <s v="УМКА ИЗ ТВЕРСКОГО ДОМА"/>
        <s v="СОКРОВИЩЕ АЛЕКСЫ БЕРКУТ"/>
        <s v="РУС РПХ НЕКАР ЧЕРБЕРИ"/>
        <s v="ОЛЬБУРД ИВЕН"/>
        <s v="KEN OF SILVER FILD KG"/>
        <s v="ОЛЬБУРД КРАСАВА"/>
        <s v="АСКА ФОМ ХАУС ХЕЛЕН"/>
        <s v="ФЕРРУМ ЭНЖЕЛ ШЕРА-РОЗИТА"/>
        <s v="ASKA VOM HAUS HELEN" u="1"/>
        <s v="PROMETEY VOM HOUSE SIMBA" u="1"/>
        <s v="ГОРДОН IZ SIBIRSKIH PROSTOROV" u="1"/>
      </sharedItems>
    </cacheField>
    <cacheField name="Пол собаки" numFmtId="0">
      <sharedItems count="49">
        <s v="КОБЕЛЬ"/>
        <s v="СУКА"/>
        <s v="HADZIC REFET. КЧК В КАЖДОМ КЛАССЕ. По каталогу 37"/>
        <s v="Малышевский Александр Григорьевич. КЧК. По каталогу 9"/>
        <s v="Расчихмарова Татьяна Владимировна. КЧК. По каталогу 14"/>
        <s v="Выгузов Игорь Анатольевич. КЧК. По каталогу 16"/>
        <s v="Филатова Алла Евгеньевна. КЧК. По каталогу 16"/>
        <s v="VUKCEVIC, ZORAN. КЧК В КАЖДОМ КЛАССЕ. По каталогу 45"/>
        <s v="Холевина Е.В. КЧК В КАЖДОМ КЛАССЕ. По каталогу 44"/>
        <s v="Лавринович Павел Борисович. КЧК В КАЖДОМ КЛАССЕ. По каталогу 41"/>
        <s v="Родина Инесса. КЧК. По каталогу 25"/>
        <s v="KNEZEVIC, SRDJAN. КЧК В КАДОМ КЛАССЕ. По каталогу 53"/>
        <s v="Ольга Тимофеева. КЧК, По каталогу 19"/>
        <s v="Ольга Гринь. ПК. По кататлогу 90"/>
        <s v="Лариса Клейнбок. КЧК В КАЖДОМ КЛАССЕ. По каталогу 77"/>
        <s v="Логинов Александр. КЧК. По каталогу 13"/>
        <s v="Павел Лавринович. КЧК. По каталогу 13"/>
        <s v="Ирина Корнеева. КЧК. По каталогу 27"/>
        <s v="Роман Рафаилов. КЧК. По каталогу 30"/>
        <s v="MARTINS FERNANDO LUCAS. КЧК В КАЖДОМ КЛАССЕ. По каталогу 91"/>
        <s v="CUI, XIBIN. КЧК В КАЖДОМ КЛАССЕ. По каталогу 90"/>
        <s v="Людмила Зубкова. КЧК. По каталогу 15"/>
        <s v="ANTIC, DALIBOR. КЧК В КАЖОМ КЛАССЕ. По каталогу 47"/>
        <s v="Татьяна Попова. КЧК В КАЖДОМ КЛАССЕ. По каталогу 42"/>
        <s v="Елена Холевина. КЧК В КАЖДОМ КЛАССЕ. По каталогу 33"/>
        <s v="Станислав Городилов. КЧК. По каталогу 14"/>
        <s v="Ольга Тимофеева. КЧК, По каталогу 14"/>
        <s v="Татьяна Попова. КЧК В КАЖДОМ КЛАССЕ. По каталогу 27"/>
        <s v="Елена Потемкина. КЧК В КАЖДОМ КЛАССЕ. По каталогу 29"/>
        <s v="Елена Холевина. КЧК В КАЖДОМ КЛАССЕ. По каталогу 43"/>
        <s v="Татьяна Бурдина. КЧК В КАЖДОМ КЛАССЕ. По каталогу 48"/>
        <s v="NEDIMOVIC, NENAD. КЧК В КАЖДОМ КЛАССЕ. По каталогу 50"/>
        <s v="Алексей Белкин. КЧК, По каталогу 6"/>
        <s v="Яна Гаврилова. КЧК. По каталогу 8"/>
        <s v="Алексей Белкин. КЧК. По каталогу 13"/>
        <s v="Елена Потемкина. КЧК В КАЖДОМ КЛАССЕ. По каталогу 33"/>
        <s v="Александр Логинов. КЧК. По каталогу "/>
        <s v="Ольга Гринь. КЧК В КАЖДОМ КЛАССЕ. По кататлогу 23"/>
        <s v="Юлия Овсянникова. КЧК. По каталогу 20"/>
        <s v="Александр Никитин. КЧК В КАЖДОМ КЛАССЕ. По каталогу 26"/>
        <s v="Надежда Григорьева. КЧК. По каталогу 29"/>
        <s v="Владимир Шиян. КЧК В КАЖДОМ КЛАССЕ. По каталогу 39"/>
        <s v="DAMESKI, PANCHE. КЧК. По каталогу 27"/>
        <s v="Роман Рафаилов. КЧК В КАЖДОМ КЛАССЕ. По каталогу 37"/>
        <s v="Елена Белкина. КЧК. По каталогу 9"/>
        <s v="Людмила Судариковаю. КЧК. По каталогу 11"/>
        <s v="Михаил Пермяков. КЧК. По каталогу 20"/>
        <s v="ILKANOVSKI, MITKO. КЧК В КАЖДОМ КЛАССЕ. По каталогу 32"/>
        <s v="Олег Янчев. КЧК. По каталогу 10"/>
      </sharedItems>
    </cacheField>
    <cacheField name="Питомник" numFmtId="0">
      <sharedItems containsBlank="1" count="66">
        <s v="ФЛАЙ ФЛАУ"/>
        <s v="МАРВЛАД"/>
        <s v="LERUS HOUSE"/>
        <s v="ОФ МЕЛЕНХАУС"/>
        <s v="ХАУЗ СИМБА"/>
        <s v="ОЛЬБУРД"/>
        <s v="ИМПЕРИЯ БЛОНИ"/>
        <s v="ЧЕРНАЯ КРЕПОСТЬ"/>
        <s v="ФРОМ ФАНТАЗИЯ ФЛАЙМ"/>
        <s v="АКСЛЕН"/>
        <m/>
        <s v="ИЗ ТВЕРСКОГО ДОМА"/>
        <s v=" MAGIC NIGHT"/>
        <s v="VILSTALER LAND"/>
        <s v="СИБИРСКАЯ ЗВЕЗДА"/>
        <s v="СОКРОВИЩЕ АЛЕКСЫ"/>
        <s v="REAL BLACK"/>
        <s v="ЕРМОССО КАНИС"/>
        <s v="FARVIST GOLD"/>
        <s v="ФОМ ХАУС ХЕЛЕН"/>
        <s v="РОТФАРТ"/>
        <s v="TK'S"/>
        <s v="ФРОМ МИЛЛЕРОН"/>
        <s v="СИГНО АФОРТУНАДО"/>
        <s v="ФОМ ТАМРИЭЛЬ"/>
        <s v="ДНЕПРОВСКИЙ БАСТИОН"/>
        <s v="HAUS BLACK BIST"/>
        <s v="С БЕРЕГА ТУРЫ"/>
        <s v="КАСТА ХАУС"/>
        <s v="SCHWAGER HOF"/>
        <s v="PRINCIPIUM"/>
        <s v="ИЗ ДОМА ТОРРА"/>
        <s v="ВОН ХАУС БЕЛОГОРИЕ"/>
        <s v="TOP BLACK"/>
        <s v="РОТТХАРБУРГ"/>
        <s v="ТИМ ВОЛЬФГАНГ"/>
        <s v="ИЗ АГЛИЦКОГО САДА"/>
        <s v="CHERNIY KUMIR"/>
        <s v="MAXI ROTT"/>
        <s v="LEVENBURG"/>
        <s v="ALTEN FESTUNG"/>
        <s v="S'OLEIL A LA RUSS"/>
        <s v="ХОТРЕЙН"/>
        <s v="БЕЛОВЕД КРЕМИА"/>
        <s v="DINASTIYA LEGDIS"/>
        <s v="OKSI DOG"/>
        <s v="РУС РПХ НЕКАР"/>
        <s v="ANGELY DOROG"/>
        <s v="ASTA FAVORIT"/>
        <s v="BRIGHT WINNER"/>
        <s v="HOUSE COVIC"/>
        <s v="IZ SIBIRSKIH PROSTOROV"/>
        <s v="ИЗ ДОМА ШВЕДОВЫХ"/>
        <s v="ДАРЛИНГ ФЕМЕЛИ"/>
        <s v="STYLE OF OLLIS"/>
        <s v="ТАЙГЕР ЛАНД"/>
        <s v="РОТВЕЛД НОРД"/>
        <s v="BELOVED CRIMEA"/>
        <s v="СЕБЕРБАШ"/>
        <s v="RUS ISLAH"/>
        <s v="ИЗ ДОМА КИСКОВЫХ"/>
        <s v="SILVER FILD"/>
        <s v="ФЕРРУМ ЭНЖЕЛ"/>
        <s v="HAUS HELEN" u="1"/>
        <s v="VOM HOUSE SIMBA" u="1"/>
        <s v="ХАУЗ ЕВА" u="1"/>
      </sharedItems>
    </cacheField>
    <cacheField name="Дата рождения" numFmtId="0">
      <sharedItems containsDate="1" containsBlank="1" containsMixedTypes="1" minDate="2013-10-29T00:00:00" maxDate="2025-03-07T00:00:00" count="160">
        <d v="2023-10-13T00:00:00"/>
        <d v="2023-05-17T00:00:00"/>
        <d v="2021-11-29T00:00:00"/>
        <d v="2022-04-15T00:00:00"/>
        <d v="2021-04-14T00:00:00"/>
        <d v="2016-09-29T00:00:00"/>
        <d v="2023-12-02T00:00:00"/>
        <d v="2023-12-15T00:00:00"/>
        <d v="2023-02-05T00:00:00"/>
        <d v="2023-04-20T00:00:00"/>
        <d v="2021-04-04T00:00:00"/>
        <d v="2020-03-07T00:00:00"/>
        <d v="2017-01-09T00:00:00"/>
        <m/>
        <d v="2023-08-21T00:00:00"/>
        <d v="2020-07-11T00:00:00"/>
        <d v="2022-07-02T00:00:00"/>
        <d v="2023-11-24T00:00:00"/>
        <d v="2019-03-16T00:00:00"/>
        <d v="2022-10-16T00:00:00"/>
        <d v="2016-08-16T00:00:00"/>
        <s v="13.10.2023"/>
        <s v="03.06.2023"/>
        <s v="03.04.2024"/>
        <s v="21.12.2023"/>
        <s v="15.01.2022"/>
        <s v="09.11.2023"/>
        <s v="20.10.2022"/>
        <d v="2024-04-02T00:00:00"/>
        <d v="2023-12-21T00:00:00"/>
        <d v="2023-09-11T00:00:00"/>
        <d v="2021-10-05T00:00:00"/>
        <d v="2019-01-10T00:00:00"/>
        <d v="2021-11-03T00:00:00"/>
        <d v="2024-03-17T00:00:00"/>
        <d v="2021-03-08T00:00:00"/>
        <d v="2020-12-22T00:00:00"/>
        <d v="2017-02-26T00:00:00"/>
        <d v="2022-03-29T00:00:00"/>
        <d v="2020-09-20T00:00:00"/>
        <d v="2017-01-30T00:00:00"/>
        <d v="2024-02-22T00:00:00"/>
        <d v="2022-01-13T00:00:00"/>
        <d v="2023-07-02T00:00:00"/>
        <d v="2020-03-24T00:00:00"/>
        <d v="2024-06-28T00:00:00"/>
        <d v="2023-07-03T00:00:00"/>
        <d v="2021-05-26T00:00:00"/>
        <d v="2016-09-15T00:00:00"/>
        <d v="2024-05-02T00:00:00"/>
        <d v="2022-01-15T00:00:00"/>
        <d v="2024-03-24T00:00:00"/>
        <d v="2021-11-17T00:00:00"/>
        <d v="2023-06-03T00:00:00"/>
        <d v="2014-05-21T00:00:00"/>
        <d v="2024-01-09T00:00:00"/>
        <d v="2019-12-20T00:00:00"/>
        <d v="2015-09-10T00:00:00"/>
        <d v="2019-08-14T00:00:00"/>
        <d v="2022-10-10T00:00:00"/>
        <d v="2016-11-02T00:00:00"/>
        <d v="2024-04-28T00:00:00"/>
        <d v="2023-02-27T00:00:00"/>
        <d v="2022-04-06T00:00:00"/>
        <d v="2016-05-02T00:00:00"/>
        <d v="2014-05-24T00:00:00"/>
        <d v="2024-04-03T00:00:00"/>
        <d v="2022-09-01T00:00:00"/>
        <d v="2019-09-06T00:00:00"/>
        <d v="2024-06-17T00:00:00"/>
        <d v="2023-02-28T00:00:00"/>
        <d v="2017-03-23T00:00:00"/>
        <d v="2024-08-05T00:00:00"/>
        <d v="2017-05-24T00:00:00"/>
        <d v="2022-01-07T00:00:00"/>
        <d v="2021-12-22T00:00:00"/>
        <d v="2024-06-06T00:00:00"/>
        <d v="2017-03-21T00:00:00"/>
        <d v="2023-02-11T00:00:00"/>
        <d v="2024-04-23T00:00:00"/>
        <d v="2024-09-09T00:00:00"/>
        <d v="2023-05-23T00:00:00"/>
        <d v="2024-08-21T00:00:00"/>
        <d v="2022-09-28T00:00:00"/>
        <d v="2024-08-22T00:00:00"/>
        <d v="2020-04-27T00:00:00"/>
        <d v="2016-10-12T00:00:00"/>
        <d v="2024-03-23T00:00:00"/>
        <d v="2023-12-01T00:00:00"/>
        <d v="2022-06-16T00:00:00"/>
        <d v="2021-01-25T00:00:00"/>
        <d v="2022-02-15T00:00:00"/>
        <d v="2024-08-03T00:00:00"/>
        <d v="2024-04-18T00:00:00"/>
        <d v="2022-08-05T00:00:00"/>
        <d v="2022-10-08T00:00:00"/>
        <d v="2024-09-18T00:00:00"/>
        <d v="2019-05-01T00:00:00"/>
        <d v="2024-10-15T00:00:00"/>
        <d v="2024-03-05T00:00:00"/>
        <d v="2017-07-19T00:00:00"/>
        <d v="2024-04-08T00:00:00"/>
        <d v="2017-03-05T00:00:00"/>
        <d v="2017-03-12T00:00:00"/>
        <d v="2023-10-11T00:00:00"/>
        <d v="2021-02-21T00:00:00"/>
        <d v="2023-09-25T00:00:00"/>
        <d v="2022-04-04T00:00:00"/>
        <d v="2024-07-12T00:00:00"/>
        <d v="2022-08-30T00:00:00"/>
        <d v="2016-11-04T00:00:00"/>
        <d v="2024-10-25T00:00:00"/>
        <d v="2020-12-11T00:00:00"/>
        <d v="2022-03-06T00:00:00"/>
        <d v="2023-10-28T00:00:00"/>
        <d v="2021-03-01T00:00:00"/>
        <d v="2013-10-29T00:00:00"/>
        <d v="2017-08-11T00:00:00"/>
        <d v="2024-05-07T00:00:00"/>
        <d v="2015-04-28T00:00:00"/>
        <d v="2023-11-04T00:00:00"/>
        <d v="2020-10-03T00:00:00"/>
        <d v="2022-03-04T00:00:00"/>
        <d v="2023-12-14T00:00:00"/>
        <d v="2024-09-24T00:00:00"/>
        <d v="2019-01-22T00:00:00"/>
        <d v="2015-02-09T00:00:00"/>
        <s v="18.09.2024"/>
        <s v="27.11.2023"/>
        <s v="16.06.2022"/>
        <s v="16.03.2019"/>
        <s v="27.12.2016"/>
        <s v="24.07.2024"/>
        <s v="17.03.2024"/>
        <s v="26.03.2018"/>
        <s v="27.04.2020"/>
        <s v="10.09.2015"/>
        <s v="30.05.2017"/>
        <d v="2024-10-02T00:00:00"/>
        <d v="2023-09-20T00:00:00"/>
        <d v="2023-03-08T00:00:00"/>
        <d v="2017-08-20T00:00:00"/>
        <d v="2024-10-26T00:00:00"/>
        <d v="2024-02-23T00:00:00"/>
        <d v="2023-04-15T00:00:00"/>
        <d v="2022-09-15T00:00:00"/>
        <d v="2022-01-02T00:00:00"/>
        <d v="2017-01-22T00:00:00"/>
        <d v="2024-12-22T00:00:00"/>
        <d v="2024-08-04T00:00:00"/>
        <d v="2024-11-01T00:00:00"/>
        <d v="2024-12-31T00:00:00"/>
        <d v="2017-11-08T00:00:00"/>
        <d v="2023-10-22T00:00:00"/>
        <d v="2021-03-17T00:00:00"/>
        <d v="2025-02-24T00:00:00"/>
        <d v="2025-03-06T00:00:00"/>
        <d v="2024-06-21T00:00:00"/>
        <d v="2023-11-09T00:00:00"/>
        <d v="2023-02-22T00:00:00"/>
      </sharedItems>
    </cacheField>
    <cacheField name="Номер родословной" numFmtId="0">
      <sharedItems containsBlank="1" containsMixedTypes="1" containsNumber="1" containsInteger="1" minValue="4769174" maxValue="7196036"/>
    </cacheField>
    <cacheField name="Класс" numFmtId="0">
      <sharedItems containsBlank="1" count="9">
        <s v="ЮН2"/>
        <s v="ПРМ"/>
        <s v="ОТК"/>
        <s v="РАБ"/>
        <s v="ЧЕМ"/>
        <s v="ВЕТ"/>
        <s v="ЮН1"/>
        <m/>
        <s v="ВЕТ "/>
      </sharedItems>
    </cacheField>
    <cacheField name="Оценка" numFmtId="0">
      <sharedItems containsBlank="1"/>
    </cacheField>
    <cacheField name="ЛКЮ" numFmtId="0">
      <sharedItems containsBlank="1"/>
    </cacheField>
    <cacheField name="ЛСЮ" numFmtId="0">
      <sharedItems containsBlank="1"/>
    </cacheField>
    <cacheField name="ЛК" numFmtId="0">
      <sharedItems containsBlank="1"/>
    </cacheField>
    <cacheField name="ЛС" numFmtId="0">
      <sharedItems containsBlank="1"/>
    </cacheField>
    <cacheField name="ЛВК" numFmtId="0">
      <sharedItems containsBlank="1"/>
    </cacheField>
    <cacheField name="ЛВС" numFmtId="0">
      <sharedItems containsBlank="1"/>
    </cacheField>
    <cacheField name="ПК" numFmtId="0">
      <sharedItems containsBlank="1"/>
    </cacheField>
    <cacheField name="ЮПК" numFmtId="0">
      <sharedItems containsBlank="1"/>
    </cacheField>
    <cacheField name="ВПК" numFmtId="0">
      <sharedItems containsBlank="1"/>
    </cacheField>
    <cacheField name="КЧК" numFmtId="0">
      <sharedItems containsBlank="1"/>
    </cacheField>
    <cacheField name="ЮКЧК" numFmtId="0">
      <sharedItems containsBlank="1"/>
    </cacheField>
    <cacheField name="ВКЧК" numFmtId="0">
      <sharedItems containsBlank="1"/>
    </cacheField>
    <cacheField name="СС" numFmtId="0">
      <sharedItems containsBlank="1"/>
    </cacheField>
    <cacheField name="ЮСС" numFmtId="0">
      <sharedItems containsBlank="1"/>
    </cacheField>
    <cacheField name="ВСС" numFmtId="0">
      <sharedItems containsBlank="1"/>
    </cacheField>
    <cacheField name="Дата проведения выставки" numFmtId="0">
      <sharedItems containsNonDate="0" containsDate="1" containsString="0" containsBlank="1" minDate="2025-01-18T00:00:00" maxDate="2025-12-30T00:00:00"/>
    </cacheField>
    <cacheField name="Ранг выставки" numFmtId="0">
      <sharedItems containsBlank="1"/>
    </cacheField>
    <cacheField name="Город" numFmtId="0">
      <sharedItems containsBlank="1"/>
    </cacheField>
    <cacheField name="Участвовало собак" numFmtId="0">
      <sharedItems containsString="0" containsBlank="1" containsNumber="1" containsInteger="1" minValue="6" maxValue="86"/>
    </cacheField>
    <cacheField name="Общая оценка за выставку" numFmtId="0">
      <sharedItems containsString="0" containsBlank="1" containsNumber="1" containsInteger="1" minValue="6" maxValue="25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52">
  <r>
    <n v="3"/>
    <x v="0"/>
    <x v="0"/>
    <x v="0"/>
    <x v="0"/>
    <n v="6865041"/>
    <x v="0"/>
    <s v="ОТЛ"/>
    <s v="ЛКЮ"/>
    <m/>
    <m/>
    <m/>
    <m/>
    <m/>
    <m/>
    <m/>
    <m/>
    <m/>
    <s v="ЮКЧК"/>
    <m/>
    <m/>
    <m/>
    <m/>
    <d v="2025-01-18T00:00:00"/>
    <s v="КЧК В КАЖДОМ КЛАССЕ"/>
    <s v="Санкт-Петербург"/>
    <n v="36"/>
    <n v="72"/>
  </r>
  <r>
    <n v="5"/>
    <x v="1"/>
    <x v="0"/>
    <x v="1"/>
    <x v="1"/>
    <n v="6854813"/>
    <x v="1"/>
    <s v="ОТЛ"/>
    <m/>
    <m/>
    <m/>
    <m/>
    <m/>
    <m/>
    <m/>
    <m/>
    <m/>
    <s v="КЧК"/>
    <m/>
    <m/>
    <m/>
    <m/>
    <m/>
    <d v="2025-01-18T00:00:00"/>
    <s v="КЧК В КАЖДОМ КЛАССЕ"/>
    <s v="Санкт-Петербург"/>
    <n v="36"/>
    <n v="36"/>
  </r>
  <r>
    <n v="6"/>
    <x v="2"/>
    <x v="0"/>
    <x v="0"/>
    <x v="2"/>
    <n v="6419788"/>
    <x v="2"/>
    <s v="ОТЛ"/>
    <m/>
    <m/>
    <m/>
    <m/>
    <m/>
    <m/>
    <m/>
    <m/>
    <m/>
    <s v="КЧК"/>
    <m/>
    <m/>
    <m/>
    <m/>
    <m/>
    <d v="2025-01-18T00:00:00"/>
    <s v="КЧК В КАЖДОМ КЛАССЕ"/>
    <s v="Санкт-Петербург"/>
    <n v="36"/>
    <n v="36"/>
  </r>
  <r>
    <n v="10"/>
    <x v="3"/>
    <x v="0"/>
    <x v="2"/>
    <x v="3"/>
    <n v="6518686"/>
    <x v="3"/>
    <s v="ОТЛ"/>
    <m/>
    <m/>
    <m/>
    <m/>
    <m/>
    <m/>
    <m/>
    <m/>
    <m/>
    <s v="КЧК"/>
    <m/>
    <m/>
    <m/>
    <m/>
    <m/>
    <d v="2025-01-18T00:00:00"/>
    <s v="КЧК В КАЖДОМ КЛАССЕ"/>
    <s v="Санкт-Петербург"/>
    <n v="36"/>
    <n v="36"/>
  </r>
  <r>
    <n v="13"/>
    <x v="4"/>
    <x v="0"/>
    <x v="3"/>
    <x v="4"/>
    <n v="6220472"/>
    <x v="4"/>
    <s v="ОТЛ"/>
    <m/>
    <m/>
    <s v="ЛК"/>
    <m/>
    <m/>
    <m/>
    <m/>
    <m/>
    <m/>
    <s v="КЧК"/>
    <m/>
    <m/>
    <m/>
    <m/>
    <m/>
    <d v="2025-01-18T00:00:00"/>
    <s v="КЧК В КАЖДОМ КЛАССЕ"/>
    <s v="Санкт-Петербург"/>
    <n v="36"/>
    <n v="72"/>
  </r>
  <r>
    <n v="14"/>
    <x v="5"/>
    <x v="0"/>
    <x v="4"/>
    <x v="5"/>
    <n v="5112062"/>
    <x v="5"/>
    <s v="ОТЛ"/>
    <m/>
    <m/>
    <m/>
    <m/>
    <s v="ЛВК"/>
    <m/>
    <m/>
    <m/>
    <m/>
    <m/>
    <m/>
    <s v="ВКЧК"/>
    <m/>
    <m/>
    <m/>
    <d v="2025-01-18T00:00:00"/>
    <s v="КЧК В КАЖДОМ КЛАССЕ"/>
    <s v="Санкт-Петербург"/>
    <n v="36"/>
    <n v="72"/>
  </r>
  <r>
    <n v="15"/>
    <x v="6"/>
    <x v="1"/>
    <x v="5"/>
    <x v="6"/>
    <n v="6863776"/>
    <x v="6"/>
    <s v="ОТЛ"/>
    <m/>
    <s v="ЛСЮ"/>
    <m/>
    <m/>
    <m/>
    <m/>
    <m/>
    <m/>
    <m/>
    <m/>
    <s v="ЮКЧК"/>
    <m/>
    <m/>
    <m/>
    <m/>
    <d v="2025-01-18T00:00:00"/>
    <s v="КЧК В КАЖДОМ КЛАССЕ"/>
    <s v="Санкт-Петербург"/>
    <n v="36"/>
    <n v="72"/>
  </r>
  <r>
    <n v="23"/>
    <x v="7"/>
    <x v="1"/>
    <x v="6"/>
    <x v="7"/>
    <s v="THJ 4972"/>
    <x v="0"/>
    <s v="ОТЛ"/>
    <m/>
    <m/>
    <m/>
    <m/>
    <m/>
    <m/>
    <m/>
    <m/>
    <m/>
    <m/>
    <s v="ЮКЧК"/>
    <m/>
    <m/>
    <m/>
    <m/>
    <d v="2025-01-18T00:00:00"/>
    <s v="КЧК В КАЖДОМ КЛАССЕ"/>
    <s v="Санкт-Петербург"/>
    <n v="36"/>
    <n v="36"/>
  </r>
  <r>
    <n v="24"/>
    <x v="8"/>
    <x v="1"/>
    <x v="7"/>
    <x v="8"/>
    <n v="6736732"/>
    <x v="1"/>
    <s v="ОТЛ"/>
    <m/>
    <m/>
    <m/>
    <m/>
    <m/>
    <m/>
    <m/>
    <m/>
    <m/>
    <s v="КЧК"/>
    <m/>
    <m/>
    <m/>
    <m/>
    <m/>
    <d v="2025-01-18T00:00:00"/>
    <s v="КЧК В КАЖДОМ КЛАССЕ"/>
    <s v="Санкт-Петербург"/>
    <n v="36"/>
    <n v="36"/>
  </r>
  <r>
    <n v="32"/>
    <x v="9"/>
    <x v="1"/>
    <x v="8"/>
    <x v="9"/>
    <n v="6738262"/>
    <x v="2"/>
    <s v="ОТЛ"/>
    <m/>
    <m/>
    <m/>
    <s v="ЛС"/>
    <m/>
    <m/>
    <m/>
    <m/>
    <m/>
    <s v="КЧК"/>
    <m/>
    <m/>
    <m/>
    <m/>
    <m/>
    <d v="2025-01-18T00:00:00"/>
    <s v="КЧК В КАЖДОМ КЛАССЕ"/>
    <s v="Санкт-Петербург"/>
    <n v="36"/>
    <n v="72"/>
  </r>
  <r>
    <n v="33"/>
    <x v="10"/>
    <x v="1"/>
    <x v="9"/>
    <x v="10"/>
    <n v="6222918"/>
    <x v="3"/>
    <s v="ОТЛ"/>
    <m/>
    <m/>
    <m/>
    <m/>
    <m/>
    <m/>
    <m/>
    <m/>
    <m/>
    <s v="КЧК"/>
    <m/>
    <m/>
    <m/>
    <m/>
    <m/>
    <d v="2025-01-18T00:00:00"/>
    <s v="КЧК В КАЖДОМ КЛАССЕ"/>
    <s v="Санкт-Петербург"/>
    <n v="36"/>
    <n v="36"/>
  </r>
  <r>
    <n v="36"/>
    <x v="11"/>
    <x v="1"/>
    <x v="5"/>
    <x v="11"/>
    <n v="5866826"/>
    <x v="4"/>
    <s v="ОТЛ"/>
    <m/>
    <m/>
    <m/>
    <m/>
    <m/>
    <m/>
    <m/>
    <m/>
    <m/>
    <s v="КЧК"/>
    <m/>
    <m/>
    <m/>
    <m/>
    <m/>
    <d v="2025-01-18T00:00:00"/>
    <s v="КЧК В КАЖДОМ КЛАССЕ"/>
    <s v="Санкт-Петербург"/>
    <n v="36"/>
    <n v="36"/>
  </r>
  <r>
    <n v="37"/>
    <x v="12"/>
    <x v="1"/>
    <x v="9"/>
    <x v="12"/>
    <n v="4769174"/>
    <x v="5"/>
    <s v="ОТЛ"/>
    <m/>
    <m/>
    <m/>
    <m/>
    <m/>
    <m/>
    <m/>
    <m/>
    <m/>
    <m/>
    <m/>
    <s v="ВКЧК"/>
    <m/>
    <m/>
    <m/>
    <d v="2025-01-18T00:00:00"/>
    <s v="КЧК В КАЖДОМ КЛАССЕ"/>
    <s v="Санкт-Петербург"/>
    <n v="36"/>
    <n v="36"/>
  </r>
  <r>
    <s v="18.01.2025 - г. Санкт-Петербург"/>
    <x v="13"/>
    <x v="2"/>
    <x v="10"/>
    <x v="13"/>
    <m/>
    <x v="7"/>
    <m/>
    <m/>
    <m/>
    <m/>
    <m/>
    <m/>
    <m/>
    <m/>
    <m/>
    <m/>
    <m/>
    <m/>
    <m/>
    <m/>
    <m/>
    <m/>
    <m/>
    <m/>
    <m/>
    <m/>
    <m/>
  </r>
  <r>
    <n v="3"/>
    <x v="14"/>
    <x v="0"/>
    <x v="11"/>
    <x v="14"/>
    <s v="6860405"/>
    <x v="0"/>
    <s v="ОТЛ"/>
    <s v="ЛКЮ"/>
    <m/>
    <m/>
    <m/>
    <m/>
    <m/>
    <m/>
    <m/>
    <m/>
    <m/>
    <s v="ЮКЧК"/>
    <m/>
    <m/>
    <m/>
    <m/>
    <d v="2025-02-15T00:00:00"/>
    <s v="КЧК"/>
    <s v="Хабаровск"/>
    <n v="9"/>
    <n v="9"/>
  </r>
  <r>
    <n v="5"/>
    <x v="15"/>
    <x v="0"/>
    <x v="11"/>
    <x v="15"/>
    <s v="5978613"/>
    <x v="4"/>
    <s v="ОТЛ"/>
    <m/>
    <m/>
    <s v="ЛК"/>
    <m/>
    <m/>
    <m/>
    <m/>
    <m/>
    <m/>
    <s v="КЧК"/>
    <m/>
    <m/>
    <m/>
    <m/>
    <m/>
    <d v="2025-02-15T00:00:00"/>
    <s v="КЧК"/>
    <s v="Хабаровск"/>
    <n v="9"/>
    <n v="9"/>
  </r>
  <r>
    <n v="7"/>
    <x v="16"/>
    <x v="1"/>
    <x v="12"/>
    <x v="16"/>
    <s v="6517815"/>
    <x v="2"/>
    <s v="ОТЛ"/>
    <m/>
    <m/>
    <m/>
    <s v="ЛС"/>
    <m/>
    <m/>
    <m/>
    <m/>
    <m/>
    <s v="КЧК"/>
    <m/>
    <m/>
    <m/>
    <m/>
    <m/>
    <d v="2025-02-15T00:00:00"/>
    <s v="КЧК"/>
    <s v="Хабаровск"/>
    <n v="9"/>
    <n v="9"/>
  </r>
  <r>
    <s v="15.02.2025 - г. Хабаровск"/>
    <x v="13"/>
    <x v="3"/>
    <x v="10"/>
    <x v="13"/>
    <m/>
    <x v="7"/>
    <m/>
    <m/>
    <m/>
    <m/>
    <m/>
    <m/>
    <m/>
    <m/>
    <m/>
    <m/>
    <m/>
    <m/>
    <m/>
    <m/>
    <m/>
    <m/>
    <m/>
    <m/>
    <m/>
    <m/>
    <m/>
  </r>
  <r>
    <n v="3"/>
    <x v="17"/>
    <x v="0"/>
    <x v="13"/>
    <x v="17"/>
    <s v="VDH140012"/>
    <x v="0"/>
    <s v="ОТЛ"/>
    <s v="ЛКЮ"/>
    <m/>
    <m/>
    <m/>
    <m/>
    <m/>
    <m/>
    <m/>
    <m/>
    <m/>
    <s v="ЮКЧК"/>
    <m/>
    <m/>
    <m/>
    <m/>
    <d v="2025-02-15T00:00:00"/>
    <s v="КЧК"/>
    <s v="Барнаул"/>
    <n v="13"/>
    <n v="13"/>
  </r>
  <r>
    <n v="6"/>
    <x v="18"/>
    <x v="0"/>
    <x v="14"/>
    <x v="18"/>
    <s v="5586906"/>
    <x v="4"/>
    <s v="ОТЛ"/>
    <m/>
    <m/>
    <s v="ЛК"/>
    <m/>
    <m/>
    <m/>
    <m/>
    <m/>
    <m/>
    <s v="КЧК"/>
    <m/>
    <m/>
    <m/>
    <m/>
    <m/>
    <d v="2025-02-15T00:00:00"/>
    <s v="КЧК"/>
    <s v="Барнаул"/>
    <n v="13"/>
    <n v="13"/>
  </r>
  <r>
    <n v="13"/>
    <x v="19"/>
    <x v="1"/>
    <x v="15"/>
    <x v="19"/>
    <s v="6663977"/>
    <x v="4"/>
    <s v="ОТЛ"/>
    <m/>
    <m/>
    <m/>
    <s v="ЛС"/>
    <m/>
    <m/>
    <m/>
    <m/>
    <m/>
    <s v="КЧК"/>
    <m/>
    <m/>
    <m/>
    <m/>
    <m/>
    <d v="2025-02-15T00:00:00"/>
    <s v="КЧК"/>
    <s v="Барнаул"/>
    <n v="13"/>
    <n v="13"/>
  </r>
  <r>
    <n v="14"/>
    <x v="20"/>
    <x v="1"/>
    <x v="15"/>
    <x v="20"/>
    <s v="4761372"/>
    <x v="5"/>
    <s v="ОТЛ"/>
    <m/>
    <m/>
    <m/>
    <s v="ЛВС"/>
    <m/>
    <m/>
    <m/>
    <m/>
    <m/>
    <m/>
    <m/>
    <s v="ВКЧК"/>
    <m/>
    <m/>
    <m/>
    <d v="2025-02-15T00:00:00"/>
    <s v="КЧК"/>
    <s v="Барнаул"/>
    <n v="13"/>
    <n v="13"/>
  </r>
  <r>
    <s v="15.02.2025 - г. Барнаул"/>
    <x v="13"/>
    <x v="4"/>
    <x v="10"/>
    <x v="13"/>
    <m/>
    <x v="7"/>
    <m/>
    <m/>
    <m/>
    <m/>
    <m/>
    <m/>
    <m/>
    <m/>
    <m/>
    <m/>
    <m/>
    <m/>
    <m/>
    <m/>
    <m/>
    <m/>
    <m/>
    <m/>
    <m/>
    <m/>
    <m/>
  </r>
  <r>
    <n v="4"/>
    <x v="0"/>
    <x v="0"/>
    <x v="0"/>
    <x v="21"/>
    <n v="6865041"/>
    <x v="0"/>
    <s v="ОТЛ"/>
    <s v="ЛКЮ"/>
    <m/>
    <m/>
    <m/>
    <m/>
    <m/>
    <m/>
    <m/>
    <m/>
    <m/>
    <s v="ЮКЧК"/>
    <m/>
    <m/>
    <m/>
    <m/>
    <d v="2025-03-08T00:00:00"/>
    <s v="КЧК"/>
    <s v="Москва"/>
    <n v="14"/>
    <n v="14"/>
  </r>
  <r>
    <n v="5"/>
    <x v="21"/>
    <x v="0"/>
    <x v="5"/>
    <x v="22"/>
    <n v="6738229"/>
    <x v="1"/>
    <s v="ОТЛ"/>
    <m/>
    <m/>
    <s v="ЛК"/>
    <m/>
    <m/>
    <m/>
    <m/>
    <m/>
    <m/>
    <s v="КЧК"/>
    <m/>
    <m/>
    <m/>
    <m/>
    <m/>
    <d v="2025-03-08T00:00:00"/>
    <s v="КЧК"/>
    <s v="Москва"/>
    <n v="14"/>
    <n v="14"/>
  </r>
  <r>
    <n v="10"/>
    <x v="22"/>
    <x v="1"/>
    <x v="16"/>
    <x v="23"/>
    <n v="6868528"/>
    <x v="6"/>
    <s v="ОТЛ"/>
    <m/>
    <s v="ЛСЮ"/>
    <m/>
    <m/>
    <m/>
    <m/>
    <m/>
    <m/>
    <m/>
    <m/>
    <s v="ЮКЧК"/>
    <m/>
    <m/>
    <m/>
    <m/>
    <d v="2025-03-08T00:00:00"/>
    <s v="КЧК"/>
    <s v="Москва"/>
    <n v="14"/>
    <n v="14"/>
  </r>
  <r>
    <n v="14"/>
    <x v="23"/>
    <x v="1"/>
    <x v="5"/>
    <x v="22"/>
    <n v="6738237"/>
    <x v="1"/>
    <s v="ОТЛ"/>
    <m/>
    <m/>
    <m/>
    <s v="ЛС"/>
    <m/>
    <m/>
    <m/>
    <m/>
    <m/>
    <s v="КЧК"/>
    <m/>
    <m/>
    <m/>
    <m/>
    <m/>
    <d v="2025-03-08T00:00:00"/>
    <s v="КЧК"/>
    <s v="Москва"/>
    <n v="14"/>
    <n v="14"/>
  </r>
  <r>
    <s v="08.03.2025 - г. Москва"/>
    <x v="13"/>
    <x v="5"/>
    <x v="10"/>
    <x v="13"/>
    <m/>
    <x v="7"/>
    <m/>
    <m/>
    <m/>
    <m/>
    <m/>
    <m/>
    <m/>
    <m/>
    <m/>
    <m/>
    <m/>
    <m/>
    <m/>
    <m/>
    <m/>
    <m/>
    <m/>
    <m/>
    <m/>
    <m/>
    <m/>
  </r>
  <r>
    <n v="3"/>
    <x v="24"/>
    <x v="0"/>
    <x v="5"/>
    <x v="24"/>
    <n v="6863308"/>
    <x v="6"/>
    <s v="ОТЛ"/>
    <s v="ЛКЮ"/>
    <m/>
    <m/>
    <m/>
    <m/>
    <m/>
    <m/>
    <m/>
    <m/>
    <m/>
    <s v="ЮКЧК"/>
    <m/>
    <m/>
    <m/>
    <m/>
    <d v="2025-03-08T00:00:00"/>
    <s v="КЧК"/>
    <s v="Москва"/>
    <n v="14"/>
    <n v="14"/>
  </r>
  <r>
    <n v="7"/>
    <x v="25"/>
    <x v="0"/>
    <x v="11"/>
    <x v="25"/>
    <n v="6414411"/>
    <x v="4"/>
    <s v="ОТЛ"/>
    <m/>
    <m/>
    <s v="ЛК"/>
    <m/>
    <m/>
    <m/>
    <m/>
    <m/>
    <m/>
    <s v="КЧК"/>
    <m/>
    <m/>
    <m/>
    <m/>
    <m/>
    <d v="2025-03-08T00:00:00"/>
    <s v="КЧК"/>
    <s v="Москва"/>
    <n v="14"/>
    <n v="14"/>
  </r>
  <r>
    <n v="11"/>
    <x v="26"/>
    <x v="1"/>
    <x v="10"/>
    <x v="26"/>
    <n v="6862471"/>
    <x v="0"/>
    <s v="ОТЛ"/>
    <m/>
    <s v="ЛСЮ"/>
    <m/>
    <m/>
    <m/>
    <m/>
    <m/>
    <m/>
    <m/>
    <m/>
    <s v="ЮКЧК"/>
    <m/>
    <m/>
    <m/>
    <m/>
    <d v="2025-03-08T00:00:00"/>
    <s v="КЧК"/>
    <s v="Москва"/>
    <n v="14"/>
    <n v="14"/>
  </r>
  <r>
    <n v="16"/>
    <x v="27"/>
    <x v="1"/>
    <x v="11"/>
    <x v="27"/>
    <n v="6669617"/>
    <x v="4"/>
    <s v="ОТЛ"/>
    <m/>
    <m/>
    <m/>
    <s v="ЛС"/>
    <m/>
    <m/>
    <m/>
    <m/>
    <m/>
    <s v="КЧК"/>
    <m/>
    <m/>
    <m/>
    <m/>
    <m/>
    <d v="2025-03-08T00:00:00"/>
    <s v="КЧК"/>
    <s v="Москва"/>
    <n v="14"/>
    <n v="14"/>
  </r>
  <r>
    <s v="08.03.2025 - г. Москва"/>
    <x v="13"/>
    <x v="6"/>
    <x v="10"/>
    <x v="13"/>
    <m/>
    <x v="7"/>
    <m/>
    <m/>
    <m/>
    <m/>
    <m/>
    <m/>
    <m/>
    <m/>
    <m/>
    <m/>
    <m/>
    <m/>
    <m/>
    <m/>
    <m/>
    <m/>
    <m/>
    <m/>
    <m/>
    <m/>
    <m/>
  </r>
  <r>
    <n v="4"/>
    <x v="28"/>
    <x v="0"/>
    <x v="17"/>
    <x v="28"/>
    <s v="7056233"/>
    <x v="6"/>
    <s v="ОТЛ"/>
    <s v="ЛКЮ"/>
    <m/>
    <m/>
    <m/>
    <m/>
    <m/>
    <m/>
    <m/>
    <m/>
    <m/>
    <s v="ЮКЧК"/>
    <m/>
    <m/>
    <m/>
    <m/>
    <d v="2025-04-26T00:00:00"/>
    <s v="КЧК В КАЖДОМ КЛАССЕ"/>
    <s v="Энгельс"/>
    <n v="42"/>
    <n v="84"/>
  </r>
  <r>
    <n v="7"/>
    <x v="24"/>
    <x v="0"/>
    <x v="5"/>
    <x v="29"/>
    <s v="6863308"/>
    <x v="0"/>
    <s v="ОТЛ"/>
    <m/>
    <m/>
    <m/>
    <m/>
    <m/>
    <m/>
    <m/>
    <m/>
    <m/>
    <m/>
    <s v="ЮКЧК"/>
    <m/>
    <m/>
    <m/>
    <m/>
    <d v="2025-04-26T00:00:00"/>
    <s v="КЧК В КАЖДОМ КЛАССЕ"/>
    <s v="Энгельс"/>
    <n v="42"/>
    <n v="42"/>
  </r>
  <r>
    <n v="10"/>
    <x v="29"/>
    <x v="0"/>
    <x v="18"/>
    <x v="30"/>
    <s v="6853718"/>
    <x v="1"/>
    <s v="ОТЛ"/>
    <m/>
    <m/>
    <m/>
    <m/>
    <m/>
    <m/>
    <m/>
    <m/>
    <m/>
    <s v="КЧК"/>
    <m/>
    <m/>
    <m/>
    <m/>
    <m/>
    <d v="2025-04-26T00:00:00"/>
    <s v="КЧК В КАЖДОМ КЛАССЕ"/>
    <s v="Энгельс"/>
    <n v="42"/>
    <n v="42"/>
  </r>
  <r>
    <n v="17"/>
    <x v="30"/>
    <x v="0"/>
    <x v="19"/>
    <x v="31"/>
    <s v="6416236"/>
    <x v="2"/>
    <s v="ОТЛ"/>
    <m/>
    <m/>
    <m/>
    <m/>
    <m/>
    <m/>
    <m/>
    <m/>
    <m/>
    <s v="КЧК"/>
    <m/>
    <m/>
    <m/>
    <m/>
    <m/>
    <d v="2025-04-26T00:00:00"/>
    <s v="КЧК В КАЖДОМ КЛАССЕ"/>
    <s v="Энгельс"/>
    <n v="42"/>
    <n v="42"/>
  </r>
  <r>
    <n v="19"/>
    <x v="31"/>
    <x v="0"/>
    <x v="20"/>
    <x v="32"/>
    <s v="5582972"/>
    <x v="3"/>
    <s v="ОТЛ"/>
    <m/>
    <m/>
    <s v="ЛК"/>
    <m/>
    <m/>
    <m/>
    <m/>
    <m/>
    <m/>
    <s v="КЧК"/>
    <m/>
    <m/>
    <m/>
    <m/>
    <m/>
    <d v="2025-04-26T00:00:00"/>
    <s v="КЧК В КАЖДОМ КЛАССЕ"/>
    <s v="Энгельс"/>
    <n v="42"/>
    <n v="84"/>
  </r>
  <r>
    <n v="21"/>
    <x v="32"/>
    <x v="0"/>
    <x v="21"/>
    <x v="33"/>
    <s v="6516030"/>
    <x v="4"/>
    <s v="ОТЛ"/>
    <m/>
    <m/>
    <m/>
    <m/>
    <m/>
    <m/>
    <m/>
    <m/>
    <m/>
    <s v="КЧК"/>
    <m/>
    <m/>
    <m/>
    <m/>
    <m/>
    <d v="2025-04-26T00:00:00"/>
    <s v="КЧК В КАЖДОМ КЛАССЕ"/>
    <s v="Энгельс"/>
    <n v="42"/>
    <n v="42"/>
  </r>
  <r>
    <n v="25"/>
    <x v="33"/>
    <x v="1"/>
    <x v="18"/>
    <x v="34"/>
    <s v="6869358"/>
    <x v="6"/>
    <s v="ОТЛ"/>
    <m/>
    <s v="ЛСЮ"/>
    <m/>
    <m/>
    <m/>
    <m/>
    <m/>
    <m/>
    <m/>
    <m/>
    <s v="ЮКЧК"/>
    <m/>
    <m/>
    <m/>
    <m/>
    <d v="2025-04-26T00:00:00"/>
    <s v="КЧК В КАЖДОМ КЛАССЕ"/>
    <s v="Энгельс"/>
    <n v="42"/>
    <n v="84"/>
  </r>
  <r>
    <n v="27"/>
    <x v="34"/>
    <x v="1"/>
    <x v="18"/>
    <x v="34"/>
    <s v="6869357"/>
    <x v="0"/>
    <s v="ОТЛ"/>
    <m/>
    <m/>
    <m/>
    <m/>
    <m/>
    <m/>
    <m/>
    <m/>
    <m/>
    <m/>
    <s v="ЮКЧК"/>
    <m/>
    <m/>
    <m/>
    <m/>
    <d v="2025-04-26T00:00:00"/>
    <s v="КЧК В КАЖДОМ КЛАССЕ"/>
    <s v="Энгельс"/>
    <n v="42"/>
    <n v="42"/>
  </r>
  <r>
    <n v="31"/>
    <x v="35"/>
    <x v="1"/>
    <x v="0"/>
    <x v="0"/>
    <s v="6865045"/>
    <x v="1"/>
    <s v="ОТЛ"/>
    <m/>
    <m/>
    <m/>
    <m/>
    <m/>
    <m/>
    <m/>
    <m/>
    <m/>
    <s v="КЧК"/>
    <m/>
    <m/>
    <m/>
    <m/>
    <m/>
    <d v="2025-04-26T00:00:00"/>
    <s v="КЧК В КАЖДОМ КЛАССЕ"/>
    <s v="Энгельс"/>
    <n v="42"/>
    <n v="42"/>
  </r>
  <r>
    <n v="35"/>
    <x v="36"/>
    <x v="1"/>
    <x v="11"/>
    <x v="15"/>
    <s v="5978616"/>
    <x v="2"/>
    <s v="ОТЛ"/>
    <m/>
    <m/>
    <m/>
    <m/>
    <m/>
    <m/>
    <m/>
    <m/>
    <m/>
    <s v="КЧК"/>
    <m/>
    <m/>
    <m/>
    <m/>
    <m/>
    <d v="2025-04-26T00:00:00"/>
    <s v="КЧК В КАЖДОМ КЛАССЕ"/>
    <s v="Энгельс"/>
    <n v="42"/>
    <n v="42"/>
  </r>
  <r>
    <n v="37"/>
    <x v="37"/>
    <x v="1"/>
    <x v="0"/>
    <x v="35"/>
    <s v="6224928"/>
    <x v="3"/>
    <s v="ОТЛ"/>
    <m/>
    <m/>
    <m/>
    <m/>
    <m/>
    <m/>
    <m/>
    <m/>
    <m/>
    <s v="КЧК"/>
    <m/>
    <m/>
    <m/>
    <m/>
    <m/>
    <d v="2025-04-26T00:00:00"/>
    <s v="КЧК В КАЖДОМ КЛАССЕ"/>
    <s v="Энгельс"/>
    <n v="42"/>
    <n v="42"/>
  </r>
  <r>
    <n v="39"/>
    <x v="38"/>
    <x v="1"/>
    <x v="22"/>
    <x v="36"/>
    <s v="6099963"/>
    <x v="4"/>
    <s v="ОТЛ"/>
    <m/>
    <m/>
    <m/>
    <s v="ЛС"/>
    <m/>
    <m/>
    <m/>
    <m/>
    <m/>
    <s v="КЧК"/>
    <m/>
    <m/>
    <m/>
    <m/>
    <m/>
    <d v="2025-04-26T00:00:00"/>
    <s v="КЧК В КАЖДОМ КЛАССЕ"/>
    <s v="Энгельс"/>
    <n v="42"/>
    <n v="84"/>
  </r>
  <r>
    <n v="44"/>
    <x v="39"/>
    <x v="1"/>
    <x v="11"/>
    <x v="37"/>
    <s v="4893175"/>
    <x v="5"/>
    <s v="ОТЛ"/>
    <m/>
    <m/>
    <m/>
    <m/>
    <m/>
    <m/>
    <m/>
    <m/>
    <m/>
    <m/>
    <m/>
    <s v="ВКЧК"/>
    <m/>
    <m/>
    <m/>
    <d v="2025-04-26T00:00:00"/>
    <s v="КЧК В КАЖДОМ КЛАССЕ"/>
    <s v="Энгельс"/>
    <n v="42"/>
    <n v="42"/>
  </r>
  <r>
    <s v="26.04.2025 - г. Энгельс"/>
    <x v="13"/>
    <x v="7"/>
    <x v="10"/>
    <x v="13"/>
    <m/>
    <x v="7"/>
    <m/>
    <m/>
    <m/>
    <m/>
    <m/>
    <m/>
    <m/>
    <m/>
    <m/>
    <m/>
    <m/>
    <m/>
    <m/>
    <m/>
    <m/>
    <m/>
    <m/>
    <m/>
    <m/>
    <m/>
    <m/>
  </r>
  <r>
    <n v="4"/>
    <x v="28"/>
    <x v="0"/>
    <x v="17"/>
    <x v="28"/>
    <n v="7056233"/>
    <x v="6"/>
    <s v="ОТЛ"/>
    <m/>
    <m/>
    <m/>
    <m/>
    <m/>
    <m/>
    <m/>
    <m/>
    <m/>
    <m/>
    <s v="ЮКЧК"/>
    <m/>
    <m/>
    <m/>
    <m/>
    <d v="2025-04-27T00:00:00"/>
    <s v="КЧК В КАЖДОМ КЛАССЕ"/>
    <s v="Энгельс"/>
    <n v="42"/>
    <n v="42"/>
  </r>
  <r>
    <n v="6"/>
    <x v="24"/>
    <x v="0"/>
    <x v="5"/>
    <x v="29"/>
    <n v="6863308"/>
    <x v="0"/>
    <s v="ОТЛ"/>
    <s v="ЛКЮ"/>
    <m/>
    <m/>
    <m/>
    <m/>
    <m/>
    <m/>
    <m/>
    <m/>
    <m/>
    <s v="ЮКЧК"/>
    <m/>
    <m/>
    <m/>
    <m/>
    <d v="2025-04-27T00:00:00"/>
    <s v="КЧК В КАЖДОМ КЛАССЕ"/>
    <s v="Энгельс"/>
    <n v="42"/>
    <n v="84"/>
  </r>
  <r>
    <n v="9"/>
    <x v="29"/>
    <x v="0"/>
    <x v="18"/>
    <x v="30"/>
    <s v="6853718"/>
    <x v="1"/>
    <s v="ОТЛ"/>
    <m/>
    <m/>
    <s v="ЛК"/>
    <m/>
    <m/>
    <m/>
    <m/>
    <m/>
    <m/>
    <s v="КЧК"/>
    <m/>
    <m/>
    <m/>
    <m/>
    <m/>
    <d v="2025-04-27T00:00:00"/>
    <s v="КЧК В КАЖДОМ КЛАССЕ"/>
    <s v="Энгельс"/>
    <n v="42"/>
    <n v="84"/>
  </r>
  <r>
    <n v="14"/>
    <x v="40"/>
    <x v="0"/>
    <x v="23"/>
    <x v="38"/>
    <n v="6513806"/>
    <x v="2"/>
    <s v="ОТЛ"/>
    <m/>
    <m/>
    <m/>
    <m/>
    <m/>
    <m/>
    <m/>
    <m/>
    <m/>
    <s v="КЧК"/>
    <m/>
    <m/>
    <m/>
    <m/>
    <m/>
    <d v="2025-04-27T00:00:00"/>
    <s v="КЧК В КАЖДОМ КЛАССЕ"/>
    <s v="Энгельс"/>
    <n v="42"/>
    <n v="42"/>
  </r>
  <r>
    <n v="16"/>
    <x v="31"/>
    <x v="0"/>
    <x v="20"/>
    <x v="32"/>
    <s v="5582972"/>
    <x v="3"/>
    <s v="ОТЛ"/>
    <m/>
    <m/>
    <m/>
    <m/>
    <m/>
    <m/>
    <m/>
    <m/>
    <m/>
    <s v="КЧК"/>
    <m/>
    <m/>
    <m/>
    <m/>
    <m/>
    <d v="2025-04-27T00:00:00"/>
    <s v="КЧК В КАЖДОМ КЛАССЕ"/>
    <s v="Энгельс"/>
    <n v="42"/>
    <n v="42"/>
  </r>
  <r>
    <n v="18"/>
    <x v="41"/>
    <x v="0"/>
    <x v="5"/>
    <x v="39"/>
    <n v="5975521"/>
    <x v="4"/>
    <s v="ОТЛ"/>
    <m/>
    <m/>
    <m/>
    <m/>
    <m/>
    <m/>
    <m/>
    <m/>
    <m/>
    <s v="КЧК"/>
    <m/>
    <m/>
    <m/>
    <m/>
    <m/>
    <d v="2025-04-27T00:00:00"/>
    <s v="КЧК В КАЖДОМ КЛАССЕ"/>
    <s v="Энгельс"/>
    <n v="42"/>
    <n v="42"/>
  </r>
  <r>
    <n v="19"/>
    <x v="42"/>
    <x v="0"/>
    <x v="0"/>
    <x v="40"/>
    <n v="4892706"/>
    <x v="5"/>
    <s v="ОТЛ"/>
    <m/>
    <m/>
    <m/>
    <m/>
    <m/>
    <m/>
    <m/>
    <m/>
    <m/>
    <m/>
    <m/>
    <s v="ВКЧК"/>
    <m/>
    <m/>
    <m/>
    <d v="2025-04-27T00:00:00"/>
    <s v="КЧК В КАЖДОМ КЛАССЕ"/>
    <s v="Энгельс"/>
    <n v="42"/>
    <n v="42"/>
  </r>
  <r>
    <n v="24"/>
    <x v="43"/>
    <x v="1"/>
    <x v="0"/>
    <x v="41"/>
    <n v="7052076"/>
    <x v="6"/>
    <s v="ОТЛ"/>
    <m/>
    <m/>
    <m/>
    <m/>
    <m/>
    <m/>
    <m/>
    <m/>
    <m/>
    <m/>
    <s v="ЮКЧК"/>
    <m/>
    <m/>
    <m/>
    <m/>
    <d v="2025-04-27T00:00:00"/>
    <s v="КЧК В КАЖДОМ КЛАССЕ"/>
    <s v="Энгельс"/>
    <n v="42"/>
    <n v="42"/>
  </r>
  <r>
    <n v="25"/>
    <x v="34"/>
    <x v="1"/>
    <x v="18"/>
    <x v="34"/>
    <n v="6869357"/>
    <x v="0"/>
    <s v="ОТЛ"/>
    <m/>
    <s v="ЛСЮ"/>
    <m/>
    <m/>
    <m/>
    <m/>
    <m/>
    <m/>
    <m/>
    <m/>
    <s v="ЮКЧК"/>
    <m/>
    <m/>
    <m/>
    <m/>
    <d v="2025-04-27T00:00:00"/>
    <s v="КЧК В КАЖДОМ КЛАССЕ"/>
    <s v="Энгельс"/>
    <n v="42"/>
    <n v="84"/>
  </r>
  <r>
    <n v="29"/>
    <x v="35"/>
    <x v="1"/>
    <x v="0"/>
    <x v="0"/>
    <n v="6865045"/>
    <x v="1"/>
    <s v="ОТЛ"/>
    <m/>
    <m/>
    <m/>
    <m/>
    <m/>
    <m/>
    <m/>
    <m/>
    <m/>
    <s v="КЧК"/>
    <m/>
    <m/>
    <m/>
    <m/>
    <m/>
    <d v="2025-04-27T00:00:00"/>
    <s v="КЧК В КАЖДОМ КЛАССЕ"/>
    <s v="Энгельс"/>
    <n v="42"/>
    <n v="42"/>
  </r>
  <r>
    <n v="34"/>
    <x v="36"/>
    <x v="1"/>
    <x v="11"/>
    <x v="15"/>
    <n v="5978616"/>
    <x v="2"/>
    <s v="ОТЛ"/>
    <m/>
    <m/>
    <m/>
    <m/>
    <m/>
    <m/>
    <m/>
    <m/>
    <m/>
    <s v="КЧК"/>
    <m/>
    <m/>
    <m/>
    <m/>
    <m/>
    <d v="2025-04-27T00:00:00"/>
    <s v="КЧК В КАЖДОМ КЛАССЕ"/>
    <s v="Энгельс"/>
    <n v="42"/>
    <n v="42"/>
  </r>
  <r>
    <n v="36"/>
    <x v="37"/>
    <x v="1"/>
    <x v="0"/>
    <x v="35"/>
    <n v="6224928"/>
    <x v="3"/>
    <s v="ОТЛ"/>
    <m/>
    <m/>
    <m/>
    <s v="ЛС"/>
    <m/>
    <m/>
    <m/>
    <m/>
    <m/>
    <s v="КЧК"/>
    <m/>
    <m/>
    <m/>
    <m/>
    <m/>
    <d v="2025-04-27T00:00:00"/>
    <s v="КЧК В КАЖДОМ КЛАССЕ"/>
    <s v="Энгельс"/>
    <n v="42"/>
    <n v="84"/>
  </r>
  <r>
    <n v="39"/>
    <x v="44"/>
    <x v="1"/>
    <x v="5"/>
    <x v="42"/>
    <n v="6414209"/>
    <x v="4"/>
    <s v="ОТЛ"/>
    <m/>
    <m/>
    <m/>
    <m/>
    <m/>
    <m/>
    <m/>
    <m/>
    <m/>
    <s v="КЧК"/>
    <m/>
    <m/>
    <m/>
    <m/>
    <m/>
    <d v="2025-04-27T00:00:00"/>
    <s v="КЧК В КАЖДОМ КЛАССЕ"/>
    <s v="Энгельс"/>
    <n v="42"/>
    <n v="42"/>
  </r>
  <r>
    <n v="40"/>
    <x v="45"/>
    <x v="1"/>
    <x v="0"/>
    <x v="40"/>
    <n v="4892709"/>
    <x v="5"/>
    <s v="ОТЛ"/>
    <m/>
    <m/>
    <m/>
    <m/>
    <m/>
    <s v="ЛВС"/>
    <m/>
    <m/>
    <m/>
    <m/>
    <m/>
    <s v="ВКЧК"/>
    <m/>
    <m/>
    <m/>
    <d v="2025-04-27T00:00:00"/>
    <s v="КЧК В КАЖДОМ КЛАССЕ"/>
    <s v="Энгельс"/>
    <n v="42"/>
    <n v="84"/>
  </r>
  <r>
    <s v="27.04.2025 - г. Энгельс"/>
    <x v="13"/>
    <x v="8"/>
    <x v="10"/>
    <x v="13"/>
    <m/>
    <x v="7"/>
    <m/>
    <m/>
    <m/>
    <m/>
    <m/>
    <m/>
    <m/>
    <m/>
    <m/>
    <m/>
    <m/>
    <m/>
    <m/>
    <m/>
    <m/>
    <m/>
    <m/>
    <m/>
    <m/>
    <m/>
    <m/>
  </r>
  <r>
    <n v="4"/>
    <x v="28"/>
    <x v="0"/>
    <x v="17"/>
    <x v="28"/>
    <s v="7056233"/>
    <x v="6"/>
    <s v="ОТЛ"/>
    <m/>
    <m/>
    <m/>
    <m/>
    <m/>
    <m/>
    <m/>
    <m/>
    <m/>
    <m/>
    <s v="ЮКЧК"/>
    <m/>
    <m/>
    <m/>
    <m/>
    <d v="2025-05-10T00:00:00"/>
    <s v="КЧК В КАЖДОМ КЛАССЕ"/>
    <s v="Кстово"/>
    <n v="38"/>
    <n v="38"/>
  </r>
  <r>
    <n v="6"/>
    <x v="24"/>
    <x v="0"/>
    <x v="5"/>
    <x v="29"/>
    <s v="6863308"/>
    <x v="0"/>
    <s v="ОТЛ"/>
    <s v="ЛКЮ"/>
    <m/>
    <m/>
    <m/>
    <m/>
    <m/>
    <m/>
    <m/>
    <m/>
    <m/>
    <s v="ЮКЧК"/>
    <m/>
    <m/>
    <m/>
    <m/>
    <d v="2025-05-10T00:00:00"/>
    <s v="КЧК В КАЖДОМ КЛАССЕ"/>
    <s v="Кстово"/>
    <n v="38"/>
    <n v="76"/>
  </r>
  <r>
    <n v="12"/>
    <x v="46"/>
    <x v="0"/>
    <x v="11"/>
    <x v="43"/>
    <s v="6866699"/>
    <x v="1"/>
    <s v="ОТЛ"/>
    <m/>
    <m/>
    <s v="ЛК"/>
    <m/>
    <m/>
    <m/>
    <m/>
    <m/>
    <m/>
    <s v="КЧК"/>
    <m/>
    <m/>
    <m/>
    <m/>
    <m/>
    <d v="2025-05-10T00:00:00"/>
    <s v="КЧК В КАЖДОМ КЛАССЕ"/>
    <s v="Кстово"/>
    <n v="38"/>
    <n v="76"/>
  </r>
  <r>
    <n v="14"/>
    <x v="40"/>
    <x v="0"/>
    <x v="23"/>
    <x v="38"/>
    <s v="6513806"/>
    <x v="2"/>
    <s v="ОТЛ"/>
    <m/>
    <m/>
    <m/>
    <m/>
    <m/>
    <m/>
    <m/>
    <m/>
    <m/>
    <s v="КЧК"/>
    <m/>
    <m/>
    <m/>
    <m/>
    <m/>
    <d v="2025-05-10T00:00:00"/>
    <s v="КЧК В КАЖДОМ КЛАССЕ"/>
    <s v="Кстово"/>
    <n v="38"/>
    <n v="38"/>
  </r>
  <r>
    <n v="17"/>
    <x v="41"/>
    <x v="0"/>
    <x v="5"/>
    <x v="39"/>
    <s v="5975521"/>
    <x v="3"/>
    <s v="ОТЛ"/>
    <m/>
    <m/>
    <m/>
    <m/>
    <m/>
    <m/>
    <m/>
    <m/>
    <m/>
    <s v="КЧК"/>
    <m/>
    <m/>
    <m/>
    <m/>
    <m/>
    <d v="2025-05-10T00:00:00"/>
    <s v="КЧК В КАЖДОМ КЛАССЕ"/>
    <s v="Кстово"/>
    <n v="38"/>
    <n v="38"/>
  </r>
  <r>
    <n v="19"/>
    <x v="47"/>
    <x v="0"/>
    <x v="24"/>
    <x v="44"/>
    <s v="5865934"/>
    <x v="4"/>
    <s v="ОТЛ"/>
    <m/>
    <m/>
    <m/>
    <m/>
    <m/>
    <m/>
    <m/>
    <m/>
    <m/>
    <s v="КЧК"/>
    <m/>
    <m/>
    <m/>
    <m/>
    <m/>
    <d v="2025-05-10T00:00:00"/>
    <s v="КЧК В КАЖДОМ КЛАССЕ"/>
    <s v="Кстово"/>
    <n v="38"/>
    <n v="38"/>
  </r>
  <r>
    <n v="27"/>
    <x v="48"/>
    <x v="1"/>
    <x v="25"/>
    <x v="45"/>
    <s v="7056230"/>
    <x v="6"/>
    <s v="ОТЛ"/>
    <m/>
    <s v="ЛСЮ"/>
    <m/>
    <m/>
    <m/>
    <m/>
    <m/>
    <m/>
    <m/>
    <m/>
    <s v="ЮКЧК"/>
    <m/>
    <m/>
    <m/>
    <m/>
    <d v="2025-05-10T00:00:00"/>
    <s v="КЧК В КАЖДОМ КЛАССЕ"/>
    <s v="Кстово"/>
    <n v="38"/>
    <n v="76"/>
  </r>
  <r>
    <n v="28"/>
    <x v="33"/>
    <x v="1"/>
    <x v="18"/>
    <x v="34"/>
    <s v="6869358"/>
    <x v="0"/>
    <s v="ОТЛ"/>
    <m/>
    <m/>
    <m/>
    <m/>
    <m/>
    <m/>
    <m/>
    <m/>
    <m/>
    <m/>
    <s v="ЮКЧК"/>
    <m/>
    <m/>
    <m/>
    <m/>
    <d v="2025-05-10T00:00:00"/>
    <s v="КЧК В КАЖДОМ КЛАССЕ"/>
    <s v="Кстово"/>
    <n v="38"/>
    <n v="38"/>
  </r>
  <r>
    <n v="33"/>
    <x v="49"/>
    <x v="1"/>
    <x v="11"/>
    <x v="46"/>
    <s v="6858677"/>
    <x v="1"/>
    <s v="ОТЛ"/>
    <m/>
    <m/>
    <m/>
    <m/>
    <m/>
    <m/>
    <m/>
    <m/>
    <m/>
    <s v="КЧК"/>
    <m/>
    <m/>
    <m/>
    <m/>
    <m/>
    <d v="2025-05-10T00:00:00"/>
    <s v="КЧК В КАЖДОМ КЛАССЕ"/>
    <s v="Кстово"/>
    <n v="38"/>
    <n v="38"/>
  </r>
  <r>
    <n v="36"/>
    <x v="50"/>
    <x v="1"/>
    <x v="11"/>
    <x v="47"/>
    <s v="6413230"/>
    <x v="2"/>
    <s v="ОТЛ"/>
    <m/>
    <m/>
    <m/>
    <m/>
    <m/>
    <m/>
    <m/>
    <m/>
    <m/>
    <s v="КЧК"/>
    <m/>
    <m/>
    <m/>
    <m/>
    <m/>
    <d v="2025-05-10T00:00:00"/>
    <s v="КЧК В КАЖДОМ КЛАССЕ"/>
    <s v="Кстово"/>
    <n v="38"/>
    <n v="38"/>
  </r>
  <r>
    <n v="39"/>
    <x v="38"/>
    <x v="1"/>
    <x v="22"/>
    <x v="36"/>
    <s v="6099963"/>
    <x v="4"/>
    <s v="ОТЛ"/>
    <m/>
    <m/>
    <m/>
    <s v="ЛС"/>
    <m/>
    <m/>
    <m/>
    <m/>
    <m/>
    <s v="КЧК"/>
    <m/>
    <m/>
    <m/>
    <m/>
    <m/>
    <d v="2025-05-10T00:00:00"/>
    <s v="КЧК В КАЖДОМ КЛАССЕ"/>
    <s v="Кстово"/>
    <n v="38"/>
    <n v="76"/>
  </r>
  <r>
    <n v="41"/>
    <x v="51"/>
    <x v="1"/>
    <x v="26"/>
    <x v="48"/>
    <s v="4643861"/>
    <x v="5"/>
    <s v="ОТЛ"/>
    <m/>
    <m/>
    <m/>
    <m/>
    <m/>
    <s v="ЛВС"/>
    <m/>
    <m/>
    <m/>
    <m/>
    <m/>
    <s v="ВКЧК"/>
    <m/>
    <m/>
    <m/>
    <d v="2025-05-10T00:00:00"/>
    <s v="КЧК В КАЖДОМ КЛАССЕ"/>
    <s v="Кстово"/>
    <n v="38"/>
    <n v="76"/>
  </r>
  <r>
    <s v="10.05.2025 - г. Кстово"/>
    <x v="13"/>
    <x v="9"/>
    <x v="10"/>
    <x v="13"/>
    <m/>
    <x v="7"/>
    <m/>
    <m/>
    <m/>
    <m/>
    <m/>
    <m/>
    <m/>
    <m/>
    <m/>
    <m/>
    <m/>
    <m/>
    <m/>
    <m/>
    <m/>
    <m/>
    <m/>
    <m/>
    <m/>
    <m/>
    <m/>
  </r>
  <r>
    <n v="2"/>
    <x v="52"/>
    <x v="0"/>
    <x v="27"/>
    <x v="49"/>
    <s v="7057568"/>
    <x v="6"/>
    <s v="ОТЛ"/>
    <s v="ЛКЮ"/>
    <m/>
    <m/>
    <m/>
    <m/>
    <m/>
    <m/>
    <m/>
    <m/>
    <m/>
    <s v="ЮКЧК"/>
    <m/>
    <m/>
    <m/>
    <m/>
    <d v="2025-05-10T00:00:00"/>
    <s v="КЧК"/>
    <s v="Санкт-Петербург"/>
    <n v="24"/>
    <n v="24"/>
  </r>
  <r>
    <n v="8"/>
    <x v="53"/>
    <x v="0"/>
    <x v="11"/>
    <x v="50"/>
    <s v="6414412"/>
    <x v="4"/>
    <s v="ОТЛ"/>
    <m/>
    <m/>
    <s v="ЛК"/>
    <m/>
    <m/>
    <m/>
    <m/>
    <m/>
    <m/>
    <s v="КЧК"/>
    <m/>
    <m/>
    <m/>
    <m/>
    <m/>
    <d v="2025-05-10T00:00:00"/>
    <s v="КЧК"/>
    <s v="Санкт-Петербург"/>
    <n v="24"/>
    <n v="24"/>
  </r>
  <r>
    <n v="9"/>
    <x v="5"/>
    <x v="0"/>
    <x v="4"/>
    <x v="5"/>
    <s v="5112062"/>
    <x v="5"/>
    <s v="ОТЛ"/>
    <m/>
    <m/>
    <m/>
    <m/>
    <s v="ЛВК"/>
    <m/>
    <m/>
    <m/>
    <m/>
    <m/>
    <m/>
    <s v="ВКЧК"/>
    <m/>
    <m/>
    <m/>
    <d v="2025-05-10T00:00:00"/>
    <s v="КЧК"/>
    <s v="Санкт-Петербург"/>
    <n v="24"/>
    <n v="24"/>
  </r>
  <r>
    <n v="14"/>
    <x v="54"/>
    <x v="1"/>
    <x v="28"/>
    <x v="51"/>
    <s v="6868285"/>
    <x v="0"/>
    <s v="ОТЛ"/>
    <m/>
    <s v="ЛСЮ"/>
    <m/>
    <m/>
    <m/>
    <m/>
    <m/>
    <m/>
    <m/>
    <m/>
    <s v="ЮКЧК"/>
    <m/>
    <m/>
    <m/>
    <m/>
    <d v="2025-05-10T00:00:00"/>
    <s v="КЧК"/>
    <s v="Санкт-Петербург"/>
    <n v="24"/>
    <n v="24"/>
  </r>
  <r>
    <n v="22"/>
    <x v="55"/>
    <x v="1"/>
    <x v="29"/>
    <x v="52"/>
    <s v="6413197"/>
    <x v="4"/>
    <s v="ОТЛ"/>
    <m/>
    <m/>
    <m/>
    <s v="ЛС"/>
    <m/>
    <m/>
    <m/>
    <m/>
    <m/>
    <s v="КЧК"/>
    <m/>
    <m/>
    <m/>
    <m/>
    <m/>
    <d v="2025-05-10T00:00:00"/>
    <s v="КЧК"/>
    <s v="Санкт-Петербург"/>
    <n v="24"/>
    <n v="24"/>
  </r>
  <r>
    <n v="25"/>
    <x v="12"/>
    <x v="1"/>
    <x v="9"/>
    <x v="12"/>
    <s v="4769174"/>
    <x v="5"/>
    <s v="ОТЛ"/>
    <m/>
    <m/>
    <m/>
    <m/>
    <m/>
    <s v="ЛВС"/>
    <m/>
    <m/>
    <m/>
    <m/>
    <m/>
    <s v="ВКЧК"/>
    <m/>
    <m/>
    <m/>
    <d v="2025-05-10T00:00:00"/>
    <s v="КЧК"/>
    <s v="Санкт-Петербург"/>
    <n v="24"/>
    <n v="24"/>
  </r>
  <r>
    <s v="10.05.2025 - г. Санкт-Петербург"/>
    <x v="13"/>
    <x v="10"/>
    <x v="10"/>
    <x v="13"/>
    <m/>
    <x v="7"/>
    <m/>
    <m/>
    <m/>
    <m/>
    <m/>
    <m/>
    <m/>
    <m/>
    <m/>
    <m/>
    <m/>
    <m/>
    <m/>
    <m/>
    <m/>
    <m/>
    <m/>
    <m/>
    <m/>
    <m/>
    <m/>
  </r>
  <r>
    <n v="6"/>
    <x v="56"/>
    <x v="0"/>
    <x v="25"/>
    <x v="45"/>
    <s v="7056226"/>
    <x v="6"/>
    <s v="ОТЛ"/>
    <s v="ЛКЮ"/>
    <m/>
    <m/>
    <m/>
    <m/>
    <m/>
    <m/>
    <m/>
    <m/>
    <m/>
    <s v="ЮКЧК"/>
    <m/>
    <m/>
    <m/>
    <m/>
    <d v="2025-05-11T00:00:00"/>
    <s v="КЧК В КАЖДОМ КЛАССЕ"/>
    <s v="р-н. Кстовский, с. Большое Мокрое"/>
    <n v="51"/>
    <n v="102"/>
  </r>
  <r>
    <n v="10"/>
    <x v="24"/>
    <x v="0"/>
    <x v="5"/>
    <x v="29"/>
    <s v="6863308"/>
    <x v="0"/>
    <s v="ОТЛ"/>
    <m/>
    <m/>
    <m/>
    <m/>
    <m/>
    <m/>
    <m/>
    <m/>
    <m/>
    <m/>
    <s v="ЮКЧК"/>
    <m/>
    <m/>
    <m/>
    <m/>
    <d v="2025-05-11T00:00:00"/>
    <s v="КЧК В КАЖДОМ КЛАССЕ"/>
    <s v="р-н. Кстовский, с. Большое Мокрое"/>
    <n v="51"/>
    <n v="51"/>
  </r>
  <r>
    <n v="13"/>
    <x v="21"/>
    <x v="0"/>
    <x v="5"/>
    <x v="53"/>
    <s v="6738229"/>
    <x v="1"/>
    <s v="ОТЛ"/>
    <m/>
    <m/>
    <m/>
    <m/>
    <m/>
    <m/>
    <m/>
    <m/>
    <m/>
    <s v="КЧК"/>
    <m/>
    <m/>
    <m/>
    <m/>
    <m/>
    <d v="2025-05-11T00:00:00"/>
    <s v="КЧК В КАЖДОМ КЛАССЕ"/>
    <s v="р-н. Кстовский, с. Большое Мокрое"/>
    <n v="51"/>
    <n v="51"/>
  </r>
  <r>
    <n v="18"/>
    <x v="40"/>
    <x v="0"/>
    <x v="23"/>
    <x v="38"/>
    <s v="6513806"/>
    <x v="2"/>
    <s v="ОТЛ"/>
    <m/>
    <m/>
    <m/>
    <m/>
    <m/>
    <m/>
    <m/>
    <m/>
    <m/>
    <s v="КЧК"/>
    <m/>
    <m/>
    <m/>
    <m/>
    <m/>
    <d v="2025-05-11T00:00:00"/>
    <s v="КЧК В КАЖДОМ КЛАССЕ"/>
    <s v="р-н. Кстовский, с. Большое Мокрое"/>
    <n v="51"/>
    <n v="51"/>
  </r>
  <r>
    <n v="21"/>
    <x v="41"/>
    <x v="0"/>
    <x v="5"/>
    <x v="39"/>
    <s v="5975521"/>
    <x v="3"/>
    <s v="ОТЛ"/>
    <m/>
    <m/>
    <m/>
    <m/>
    <m/>
    <m/>
    <m/>
    <m/>
    <m/>
    <s v="КЧК"/>
    <m/>
    <m/>
    <m/>
    <m/>
    <m/>
    <d v="2025-05-11T00:00:00"/>
    <s v="КЧК В КАЖДОМ КЛАССЕ"/>
    <s v="р-н. Кстовский, с. Большое Мокрое"/>
    <n v="51"/>
    <n v="51"/>
  </r>
  <r>
    <n v="23"/>
    <x v="47"/>
    <x v="0"/>
    <x v="24"/>
    <x v="44"/>
    <s v="5865934"/>
    <x v="4"/>
    <s v="ОТЛ"/>
    <m/>
    <m/>
    <s v="ЛК"/>
    <m/>
    <m/>
    <m/>
    <m/>
    <m/>
    <m/>
    <s v="КЧК"/>
    <m/>
    <m/>
    <m/>
    <m/>
    <m/>
    <d v="2025-05-11T00:00:00"/>
    <s v="КЧК В КАЖДОМ КЛАССЕ"/>
    <s v="р-н. Кстовский, с. Большое Мокрое"/>
    <n v="51"/>
    <n v="102"/>
  </r>
  <r>
    <n v="25"/>
    <x v="57"/>
    <x v="0"/>
    <x v="30"/>
    <x v="54"/>
    <s v="3972645"/>
    <x v="5"/>
    <s v="ОТЛ"/>
    <m/>
    <m/>
    <m/>
    <m/>
    <m/>
    <m/>
    <m/>
    <m/>
    <m/>
    <m/>
    <m/>
    <s v="ВКЧК"/>
    <m/>
    <m/>
    <m/>
    <d v="2025-05-11T00:00:00"/>
    <s v="КЧК В КАЖДОМ КЛАССЕ"/>
    <s v="р-н. Кстовский, с. Большое Мокрое"/>
    <n v="51"/>
    <n v="51"/>
  </r>
  <r>
    <n v="36"/>
    <x v="48"/>
    <x v="1"/>
    <x v="25"/>
    <x v="45"/>
    <s v="7056230"/>
    <x v="6"/>
    <s v="ОТЛ"/>
    <m/>
    <s v="ЛСЮ"/>
    <m/>
    <m/>
    <m/>
    <m/>
    <m/>
    <m/>
    <m/>
    <m/>
    <s v="ЮКЧК"/>
    <m/>
    <m/>
    <m/>
    <m/>
    <d v="2025-05-11T00:00:00"/>
    <s v="КЧК В КАЖДОМ КЛАССЕ"/>
    <s v="р-н. Кстовский, с. Большое Мокрое"/>
    <n v="51"/>
    <n v="102"/>
  </r>
  <r>
    <n v="37"/>
    <x v="33"/>
    <x v="1"/>
    <x v="18"/>
    <x v="34"/>
    <s v="6869358"/>
    <x v="0"/>
    <s v="ОТЛ"/>
    <m/>
    <m/>
    <m/>
    <m/>
    <m/>
    <m/>
    <m/>
    <m/>
    <m/>
    <m/>
    <s v="ЮКЧК"/>
    <m/>
    <m/>
    <m/>
    <m/>
    <d v="2025-05-11T00:00:00"/>
    <s v="КЧК В КАЖДОМ КЛАССЕ"/>
    <s v="р-н. Кстовский, с. Большое Мокрое"/>
    <n v="51"/>
    <n v="51"/>
  </r>
  <r>
    <n v="42"/>
    <x v="58"/>
    <x v="1"/>
    <x v="21"/>
    <x v="55"/>
    <s v="7058059"/>
    <x v="1"/>
    <s v="ОТЛ"/>
    <m/>
    <m/>
    <m/>
    <m/>
    <m/>
    <m/>
    <m/>
    <m/>
    <m/>
    <s v="КЧК"/>
    <m/>
    <m/>
    <m/>
    <m/>
    <m/>
    <d v="2025-05-11T00:00:00"/>
    <s v="КЧК В КАЖДОМ КЛАССЕ"/>
    <s v="р-н. Кстовский, с. Большое Мокрое"/>
    <n v="51"/>
    <n v="51"/>
  </r>
  <r>
    <n v="46"/>
    <x v="50"/>
    <x v="1"/>
    <x v="31"/>
    <x v="47"/>
    <s v="6413230"/>
    <x v="2"/>
    <s v="ОТЛ"/>
    <m/>
    <m/>
    <m/>
    <s v="ЛС"/>
    <m/>
    <m/>
    <m/>
    <m/>
    <m/>
    <s v="КЧК"/>
    <m/>
    <m/>
    <m/>
    <m/>
    <m/>
    <d v="2025-05-11T00:00:00"/>
    <s v="КЧК В КАЖДОМ КЛАССЕ"/>
    <s v="р-н. Кстовский, с. Большое Мокрое"/>
    <n v="51"/>
    <n v="102"/>
  </r>
  <r>
    <n v="47"/>
    <x v="59"/>
    <x v="1"/>
    <x v="10"/>
    <x v="56"/>
    <s v="5866185"/>
    <x v="3"/>
    <s v="ОТЛ"/>
    <m/>
    <m/>
    <m/>
    <m/>
    <m/>
    <m/>
    <m/>
    <m/>
    <m/>
    <s v="КЧК"/>
    <m/>
    <m/>
    <m/>
    <m/>
    <m/>
    <d v="2025-05-11T00:00:00"/>
    <s v="КЧК В КАЖДОМ КЛАССЕ"/>
    <s v="р-н. Кстовский, с. Большое Мокрое"/>
    <n v="51"/>
    <n v="51"/>
  </r>
  <r>
    <n v="50"/>
    <x v="38"/>
    <x v="1"/>
    <x v="22"/>
    <x v="36"/>
    <s v="6099963"/>
    <x v="4"/>
    <s v="ОТЛ"/>
    <m/>
    <m/>
    <m/>
    <m/>
    <m/>
    <m/>
    <m/>
    <m/>
    <m/>
    <s v="КЧК"/>
    <m/>
    <m/>
    <m/>
    <m/>
    <m/>
    <d v="2025-05-11T00:00:00"/>
    <s v="КЧК В КАЖДОМ КЛАССЕ"/>
    <s v="р-н. Кстовский, с. Большое Мокрое"/>
    <n v="51"/>
    <n v="51"/>
  </r>
  <r>
    <n v="52"/>
    <x v="60"/>
    <x v="1"/>
    <x v="18"/>
    <x v="57"/>
    <s v="4334426"/>
    <x v="5"/>
    <s v="ОТЛ"/>
    <m/>
    <m/>
    <m/>
    <m/>
    <m/>
    <s v="ЛВС"/>
    <m/>
    <m/>
    <m/>
    <m/>
    <m/>
    <s v="ВКЧК"/>
    <m/>
    <m/>
    <m/>
    <d v="2025-05-11T00:00:00"/>
    <s v="КЧК В КАЖДОМ КЛАССЕ"/>
    <s v="р-н. Кстовский, с. Большое Мокрое"/>
    <n v="51"/>
    <n v="102"/>
  </r>
  <r>
    <s v="11.05.2025 - р-н. Кстовский, с. Большое Мокрое"/>
    <x v="13"/>
    <x v="11"/>
    <x v="10"/>
    <x v="13"/>
    <m/>
    <x v="7"/>
    <m/>
    <m/>
    <m/>
    <m/>
    <m/>
    <m/>
    <m/>
    <m/>
    <m/>
    <m/>
    <m/>
    <m/>
    <m/>
    <m/>
    <m/>
    <m/>
    <m/>
    <m/>
    <m/>
    <m/>
    <m/>
  </r>
  <r>
    <n v="8"/>
    <x v="61"/>
    <x v="0"/>
    <x v="32"/>
    <x v="58"/>
    <s v="5684376"/>
    <x v="4"/>
    <s v="ОТЛ"/>
    <m/>
    <m/>
    <s v="ЛК"/>
    <m/>
    <m/>
    <m/>
    <m/>
    <m/>
    <m/>
    <s v="КЧК"/>
    <m/>
    <m/>
    <m/>
    <m/>
    <m/>
    <d v="2025-05-17T00:00:00"/>
    <s v="КЧК"/>
    <s v="Курск"/>
    <n v="19"/>
    <n v="19"/>
  </r>
  <r>
    <n v="11"/>
    <x v="62"/>
    <x v="1"/>
    <x v="5"/>
    <x v="29"/>
    <s v="6863312"/>
    <x v="0"/>
    <s v="ОТЛ"/>
    <m/>
    <s v="ЛСЮ"/>
    <m/>
    <m/>
    <m/>
    <m/>
    <m/>
    <m/>
    <m/>
    <m/>
    <s v="ЮКЧК"/>
    <m/>
    <m/>
    <m/>
    <m/>
    <d v="2025-05-17T00:00:00"/>
    <s v="КЧК"/>
    <s v="Курск"/>
    <n v="19"/>
    <n v="19"/>
  </r>
  <r>
    <n v="14"/>
    <x v="63"/>
    <x v="1"/>
    <x v="11"/>
    <x v="59"/>
    <s v="6668839"/>
    <x v="2"/>
    <s v="ОТЛ"/>
    <m/>
    <m/>
    <m/>
    <s v="ЛС"/>
    <m/>
    <m/>
    <m/>
    <m/>
    <m/>
    <s v="КЧК"/>
    <m/>
    <m/>
    <m/>
    <m/>
    <m/>
    <d v="2025-05-17T00:00:00"/>
    <s v="КЧК"/>
    <s v="Курск"/>
    <n v="19"/>
    <n v="19"/>
  </r>
  <r>
    <n v="19"/>
    <x v="64"/>
    <x v="1"/>
    <x v="10"/>
    <x v="60"/>
    <s v="4767931"/>
    <x v="5"/>
    <s v="ОТЛ"/>
    <m/>
    <m/>
    <m/>
    <m/>
    <m/>
    <s v="ЛВС"/>
    <m/>
    <m/>
    <m/>
    <m/>
    <m/>
    <s v="ВКЧК"/>
    <m/>
    <m/>
    <m/>
    <d v="2025-05-17T00:00:00"/>
    <s v="КЧК"/>
    <s v="Курск"/>
    <n v="19"/>
    <n v="19"/>
  </r>
  <r>
    <s v="17.05.2025 - г. Курск"/>
    <x v="13"/>
    <x v="12"/>
    <x v="10"/>
    <x v="13"/>
    <m/>
    <x v="7"/>
    <m/>
    <m/>
    <m/>
    <m/>
    <m/>
    <m/>
    <m/>
    <m/>
    <m/>
    <m/>
    <m/>
    <m/>
    <m/>
    <m/>
    <m/>
    <m/>
    <m/>
    <m/>
    <m/>
    <m/>
    <m/>
  </r>
  <r>
    <n v="9"/>
    <x v="56"/>
    <x v="0"/>
    <x v="25"/>
    <x v="61"/>
    <s v="7056226"/>
    <x v="6"/>
    <s v="ОТЛ"/>
    <m/>
    <m/>
    <m/>
    <m/>
    <m/>
    <m/>
    <m/>
    <s v="ЮПК"/>
    <m/>
    <m/>
    <m/>
    <m/>
    <m/>
    <m/>
    <m/>
    <d v="2025-05-24T00:00:00"/>
    <s v="ПК"/>
    <s v="Воронеж"/>
    <n v="86"/>
    <n v="258"/>
  </r>
  <r>
    <n v="11"/>
    <x v="52"/>
    <x v="0"/>
    <x v="27"/>
    <x v="49"/>
    <s v="7057568"/>
    <x v="6"/>
    <s v="ОТЛ"/>
    <m/>
    <m/>
    <m/>
    <m/>
    <m/>
    <m/>
    <m/>
    <m/>
    <m/>
    <m/>
    <m/>
    <m/>
    <m/>
    <s v="ЮСС"/>
    <m/>
    <d v="2025-05-24T00:00:00"/>
    <s v="ПК"/>
    <s v="Воронеж"/>
    <n v="86"/>
    <n v="86"/>
  </r>
  <r>
    <n v="13"/>
    <x v="24"/>
    <x v="0"/>
    <x v="5"/>
    <x v="29"/>
    <s v="6863308"/>
    <x v="0"/>
    <s v="ОТЛ"/>
    <m/>
    <m/>
    <m/>
    <m/>
    <m/>
    <m/>
    <m/>
    <m/>
    <m/>
    <m/>
    <s v="ЮКЧК"/>
    <m/>
    <m/>
    <m/>
    <m/>
    <d v="2025-05-24T00:00:00"/>
    <s v="ПК"/>
    <s v="Воронеж"/>
    <n v="86"/>
    <n v="172"/>
  </r>
  <r>
    <n v="14"/>
    <x v="65"/>
    <x v="0"/>
    <x v="5"/>
    <x v="6"/>
    <s v="6863772"/>
    <x v="0"/>
    <s v="ОТЛ"/>
    <m/>
    <m/>
    <m/>
    <m/>
    <m/>
    <m/>
    <m/>
    <m/>
    <m/>
    <m/>
    <m/>
    <m/>
    <m/>
    <s v="ЮСС"/>
    <m/>
    <d v="2025-05-24T00:00:00"/>
    <s v="ПК"/>
    <s v="Воронеж"/>
    <n v="86"/>
    <n v="86"/>
  </r>
  <r>
    <n v="19"/>
    <x v="66"/>
    <x v="0"/>
    <x v="11"/>
    <x v="46"/>
    <s v="6858674"/>
    <x v="1"/>
    <s v="ОТЛ"/>
    <m/>
    <m/>
    <m/>
    <m/>
    <m/>
    <m/>
    <m/>
    <m/>
    <m/>
    <s v="КЧК"/>
    <m/>
    <m/>
    <m/>
    <m/>
    <m/>
    <d v="2025-05-24T00:00:00"/>
    <s v="ПК"/>
    <s v="Воронеж"/>
    <n v="86"/>
    <n v="172"/>
  </r>
  <r>
    <n v="22"/>
    <x v="46"/>
    <x v="0"/>
    <x v="31"/>
    <x v="43"/>
    <s v="6866699"/>
    <x v="1"/>
    <s v="ОТЛ"/>
    <m/>
    <m/>
    <m/>
    <m/>
    <m/>
    <m/>
    <m/>
    <m/>
    <m/>
    <m/>
    <m/>
    <m/>
    <s v="СС"/>
    <m/>
    <m/>
    <d v="2025-05-24T00:00:00"/>
    <s v="ПК"/>
    <s v="Воронеж"/>
    <n v="86"/>
    <n v="86"/>
  </r>
  <r>
    <n v="24"/>
    <x v="40"/>
    <x v="0"/>
    <x v="23"/>
    <x v="38"/>
    <s v="6513806"/>
    <x v="2"/>
    <s v="ОТЛ"/>
    <m/>
    <m/>
    <m/>
    <m/>
    <m/>
    <m/>
    <m/>
    <m/>
    <m/>
    <s v="КЧК"/>
    <m/>
    <m/>
    <m/>
    <m/>
    <m/>
    <d v="2025-05-24T00:00:00"/>
    <s v="ПК"/>
    <s v="Воронеж"/>
    <n v="86"/>
    <n v="173"/>
  </r>
  <r>
    <n v="25"/>
    <x v="32"/>
    <x v="0"/>
    <x v="21"/>
    <x v="33"/>
    <s v="6516030"/>
    <x v="2"/>
    <s v="ОТЛ"/>
    <m/>
    <m/>
    <m/>
    <m/>
    <m/>
    <m/>
    <m/>
    <m/>
    <m/>
    <m/>
    <m/>
    <m/>
    <s v="СС"/>
    <m/>
    <m/>
    <d v="2025-05-24T00:00:00"/>
    <s v="ПК"/>
    <s v="Воронеж"/>
    <n v="86"/>
    <n v="86"/>
  </r>
  <r>
    <n v="32"/>
    <x v="31"/>
    <x v="0"/>
    <x v="20"/>
    <x v="32"/>
    <s v="5582972"/>
    <x v="3"/>
    <s v="ОТЛ"/>
    <m/>
    <m/>
    <m/>
    <m/>
    <m/>
    <m/>
    <m/>
    <m/>
    <m/>
    <s v="КЧК"/>
    <m/>
    <m/>
    <m/>
    <m/>
    <m/>
    <d v="2025-05-24T00:00:00"/>
    <s v="ПК"/>
    <s v="Воронеж"/>
    <n v="86"/>
    <n v="173"/>
  </r>
  <r>
    <n v="33"/>
    <x v="67"/>
    <x v="0"/>
    <x v="31"/>
    <x v="62"/>
    <s v="6732982"/>
    <x v="3"/>
    <s v="ОТЛ"/>
    <m/>
    <m/>
    <m/>
    <m/>
    <m/>
    <m/>
    <m/>
    <m/>
    <m/>
    <m/>
    <m/>
    <m/>
    <s v="СС"/>
    <m/>
    <m/>
    <d v="2025-05-24T00:00:00"/>
    <s v="ПК"/>
    <s v="Воронеж"/>
    <n v="86"/>
    <n v="86"/>
  </r>
  <r>
    <n v="34"/>
    <x v="68"/>
    <x v="0"/>
    <x v="0"/>
    <x v="2"/>
    <s v="6419789"/>
    <x v="4"/>
    <s v="ОТЛ"/>
    <m/>
    <m/>
    <m/>
    <m/>
    <m/>
    <m/>
    <m/>
    <m/>
    <m/>
    <m/>
    <m/>
    <m/>
    <s v="СС"/>
    <m/>
    <m/>
    <d v="2025-05-24T00:00:00"/>
    <s v="ПК"/>
    <s v="Воронеж"/>
    <n v="86"/>
    <n v="86"/>
  </r>
  <r>
    <n v="37"/>
    <x v="69"/>
    <x v="0"/>
    <x v="5"/>
    <x v="63"/>
    <s v="6514481"/>
    <x v="4"/>
    <s v="ОТЛ"/>
    <m/>
    <m/>
    <m/>
    <m/>
    <m/>
    <m/>
    <s v="ПК"/>
    <m/>
    <m/>
    <m/>
    <m/>
    <m/>
    <m/>
    <m/>
    <m/>
    <d v="2025-05-24T00:00:00"/>
    <s v="ПК"/>
    <s v="Воронеж"/>
    <n v="86"/>
    <n v="258"/>
  </r>
  <r>
    <n v="39"/>
    <x v="70"/>
    <x v="0"/>
    <x v="33"/>
    <x v="64"/>
    <s v="4893738"/>
    <x v="5"/>
    <s v="ОТЛ"/>
    <m/>
    <m/>
    <m/>
    <m/>
    <m/>
    <m/>
    <m/>
    <m/>
    <m/>
    <m/>
    <m/>
    <m/>
    <m/>
    <m/>
    <s v="ВСС"/>
    <d v="2025-05-24T00:00:00"/>
    <s v="ПК"/>
    <s v="Воронеж"/>
    <n v="86"/>
    <n v="86"/>
  </r>
  <r>
    <n v="41"/>
    <x v="71"/>
    <x v="0"/>
    <x v="34"/>
    <x v="65"/>
    <s v="3995578"/>
    <x v="5"/>
    <s v="ОТЛ"/>
    <m/>
    <m/>
    <m/>
    <m/>
    <m/>
    <m/>
    <m/>
    <m/>
    <s v="ВПК"/>
    <m/>
    <m/>
    <m/>
    <m/>
    <m/>
    <m/>
    <d v="2025-05-24T00:00:00"/>
    <s v="ПК"/>
    <s v="Воронеж"/>
    <n v="86"/>
    <n v="258"/>
  </r>
  <r>
    <n v="50"/>
    <x v="48"/>
    <x v="1"/>
    <x v="25"/>
    <x v="45"/>
    <s v="7056230"/>
    <x v="6"/>
    <s v="ОТЛ"/>
    <m/>
    <m/>
    <m/>
    <m/>
    <m/>
    <m/>
    <m/>
    <s v="ЮПК"/>
    <m/>
    <m/>
    <m/>
    <m/>
    <m/>
    <m/>
    <m/>
    <d v="2025-05-24T00:00:00"/>
    <s v="ПК"/>
    <s v="Воронеж"/>
    <n v="86"/>
    <n v="258"/>
  </r>
  <r>
    <n v="53"/>
    <x v="72"/>
    <x v="1"/>
    <x v="16"/>
    <x v="66"/>
    <s v="6868527"/>
    <x v="6"/>
    <s v="ОТЛ"/>
    <m/>
    <m/>
    <m/>
    <m/>
    <m/>
    <m/>
    <m/>
    <m/>
    <m/>
    <m/>
    <m/>
    <m/>
    <m/>
    <s v="ЮСС"/>
    <m/>
    <d v="2025-05-24T00:00:00"/>
    <s v="ПК"/>
    <s v="Воронеж"/>
    <n v="86"/>
    <n v="86"/>
  </r>
  <r>
    <n v="55"/>
    <x v="34"/>
    <x v="1"/>
    <x v="18"/>
    <x v="34"/>
    <s v="6869357"/>
    <x v="0"/>
    <s v="ОТЛ"/>
    <m/>
    <m/>
    <m/>
    <m/>
    <m/>
    <m/>
    <m/>
    <m/>
    <m/>
    <m/>
    <s v="ЮКЧК"/>
    <m/>
    <m/>
    <m/>
    <m/>
    <d v="2025-05-24T00:00:00"/>
    <s v="ПК"/>
    <s v="Воронеж"/>
    <n v="86"/>
    <n v="172"/>
  </r>
  <r>
    <n v="58"/>
    <x v="6"/>
    <x v="1"/>
    <x v="5"/>
    <x v="6"/>
    <s v="6863776"/>
    <x v="0"/>
    <s v="ОТЛ"/>
    <m/>
    <m/>
    <m/>
    <m/>
    <m/>
    <m/>
    <m/>
    <m/>
    <m/>
    <m/>
    <m/>
    <m/>
    <m/>
    <s v="ЮСС"/>
    <m/>
    <d v="2025-05-24T00:00:00"/>
    <s v="ПК"/>
    <s v="Воронеж"/>
    <n v="86"/>
    <n v="86"/>
  </r>
  <r>
    <n v="63"/>
    <x v="35"/>
    <x v="1"/>
    <x v="0"/>
    <x v="0"/>
    <s v="6865045"/>
    <x v="1"/>
    <s v="ОТЛ"/>
    <m/>
    <m/>
    <m/>
    <m/>
    <m/>
    <m/>
    <m/>
    <m/>
    <m/>
    <s v="КЧК"/>
    <m/>
    <m/>
    <m/>
    <m/>
    <m/>
    <d v="2025-05-24T00:00:00"/>
    <s v="ПК"/>
    <s v="Воронеж"/>
    <n v="86"/>
    <n v="172"/>
  </r>
  <r>
    <n v="65"/>
    <x v="49"/>
    <x v="1"/>
    <x v="11"/>
    <x v="46"/>
    <s v="6858677"/>
    <x v="1"/>
    <s v="ОТЛ"/>
    <m/>
    <m/>
    <m/>
    <m/>
    <m/>
    <m/>
    <m/>
    <m/>
    <m/>
    <m/>
    <m/>
    <m/>
    <s v="СС"/>
    <m/>
    <m/>
    <d v="2025-05-24T00:00:00"/>
    <s v="ПК"/>
    <s v="Воронеж"/>
    <n v="86"/>
    <n v="86"/>
  </r>
  <r>
    <n v="70"/>
    <x v="73"/>
    <x v="1"/>
    <x v="35"/>
    <x v="67"/>
    <s v="6666664"/>
    <x v="2"/>
    <s v="ОТЛ"/>
    <m/>
    <m/>
    <m/>
    <m/>
    <m/>
    <m/>
    <m/>
    <m/>
    <m/>
    <s v="КЧК"/>
    <m/>
    <m/>
    <m/>
    <m/>
    <m/>
    <d v="2025-05-24T00:00:00"/>
    <s v="ПК"/>
    <s v="Воронеж"/>
    <n v="86"/>
    <n v="172"/>
  </r>
  <r>
    <n v="75"/>
    <x v="50"/>
    <x v="1"/>
    <x v="31"/>
    <x v="47"/>
    <s v="6413230"/>
    <x v="2"/>
    <s v="ОТЛ"/>
    <m/>
    <m/>
    <m/>
    <m/>
    <m/>
    <m/>
    <m/>
    <m/>
    <m/>
    <m/>
    <m/>
    <m/>
    <s v="СС"/>
    <m/>
    <m/>
    <d v="2025-05-24T00:00:00"/>
    <s v="ПК"/>
    <s v="Воронеж"/>
    <n v="86"/>
    <n v="86"/>
  </r>
  <r>
    <n v="78"/>
    <x v="74"/>
    <x v="1"/>
    <x v="5"/>
    <x v="42"/>
    <s v="6414211"/>
    <x v="3"/>
    <s v="ОТЛ"/>
    <m/>
    <m/>
    <m/>
    <m/>
    <m/>
    <m/>
    <s v="ПК"/>
    <m/>
    <m/>
    <m/>
    <m/>
    <m/>
    <m/>
    <m/>
    <m/>
    <d v="2025-05-24T00:00:00"/>
    <s v="ПК"/>
    <s v="Воронеж"/>
    <n v="86"/>
    <n v="258"/>
  </r>
  <r>
    <n v="80"/>
    <x v="75"/>
    <x v="1"/>
    <x v="36"/>
    <x v="68"/>
    <s v="5861290"/>
    <x v="3"/>
    <s v="ОТЛ"/>
    <m/>
    <m/>
    <m/>
    <m/>
    <m/>
    <m/>
    <m/>
    <m/>
    <m/>
    <m/>
    <m/>
    <m/>
    <s v="СС"/>
    <m/>
    <m/>
    <d v="2025-05-24T00:00:00"/>
    <s v="ПК"/>
    <s v="Воронеж"/>
    <n v="86"/>
    <n v="86"/>
  </r>
  <r>
    <n v="83"/>
    <x v="44"/>
    <x v="1"/>
    <x v="5"/>
    <x v="42"/>
    <s v="6414209"/>
    <x v="4"/>
    <s v="ОТЛ"/>
    <m/>
    <m/>
    <m/>
    <m/>
    <m/>
    <m/>
    <m/>
    <m/>
    <m/>
    <m/>
    <m/>
    <m/>
    <s v="СС"/>
    <m/>
    <m/>
    <d v="2025-05-24T00:00:00"/>
    <s v="ПК"/>
    <s v="Воронеж"/>
    <n v="86"/>
    <n v="86"/>
  </r>
  <r>
    <n v="84"/>
    <x v="11"/>
    <x v="1"/>
    <x v="5"/>
    <x v="11"/>
    <s v="5866826"/>
    <x v="4"/>
    <s v="ОТЛ"/>
    <m/>
    <m/>
    <m/>
    <m/>
    <m/>
    <m/>
    <m/>
    <m/>
    <m/>
    <s v="КЧК"/>
    <m/>
    <m/>
    <m/>
    <m/>
    <m/>
    <d v="2025-05-24T00:00:00"/>
    <s v="ПК"/>
    <s v="Воронеж"/>
    <n v="86"/>
    <n v="172"/>
  </r>
  <r>
    <n v="87"/>
    <x v="45"/>
    <x v="1"/>
    <x v="0"/>
    <x v="40"/>
    <s v="4892709"/>
    <x v="5"/>
    <s v="ОТЛ"/>
    <m/>
    <m/>
    <m/>
    <m/>
    <m/>
    <m/>
    <m/>
    <m/>
    <s v="ВПК"/>
    <m/>
    <m/>
    <m/>
    <m/>
    <m/>
    <m/>
    <d v="2025-05-24T00:00:00"/>
    <s v="ПК"/>
    <s v="Воронеж"/>
    <n v="86"/>
    <n v="258"/>
  </r>
  <r>
    <n v="89"/>
    <x v="39"/>
    <x v="1"/>
    <x v="11"/>
    <x v="37"/>
    <s v="4893175"/>
    <x v="5"/>
    <s v="ОТЛ"/>
    <m/>
    <m/>
    <m/>
    <m/>
    <m/>
    <m/>
    <m/>
    <m/>
    <m/>
    <m/>
    <m/>
    <m/>
    <m/>
    <s v="ВСС"/>
    <m/>
    <d v="2025-05-24T00:00:00"/>
    <s v="ПК"/>
    <s v="Воронеж"/>
    <n v="86"/>
    <n v="86"/>
  </r>
  <r>
    <s v="24.05.2025 - г. Воронеж"/>
    <x v="13"/>
    <x v="13"/>
    <x v="10"/>
    <x v="13"/>
    <m/>
    <x v="7"/>
    <m/>
    <m/>
    <m/>
    <m/>
    <m/>
    <m/>
    <m/>
    <m/>
    <m/>
    <m/>
    <m/>
    <m/>
    <m/>
    <m/>
    <m/>
    <m/>
    <m/>
    <m/>
    <m/>
    <m/>
    <m/>
  </r>
  <r>
    <n v="8"/>
    <x v="56"/>
    <x v="0"/>
    <x v="25"/>
    <x v="61"/>
    <s v="7056226"/>
    <x v="6"/>
    <s v="ОТЛ"/>
    <s v="ЛКЮ"/>
    <m/>
    <m/>
    <m/>
    <m/>
    <m/>
    <m/>
    <m/>
    <m/>
    <m/>
    <s v="ЮКЧК"/>
    <m/>
    <m/>
    <m/>
    <m/>
    <d v="2025-05-25T00:00:00"/>
    <s v="КЧК В КАЖДОМ КЛАССЕ"/>
    <s v="Воронеж"/>
    <n v="71"/>
    <n v="142"/>
  </r>
  <r>
    <n v="12"/>
    <x v="24"/>
    <x v="0"/>
    <x v="5"/>
    <x v="29"/>
    <s v="6863308"/>
    <x v="0"/>
    <s v="ОТЛ"/>
    <m/>
    <m/>
    <m/>
    <m/>
    <m/>
    <m/>
    <m/>
    <m/>
    <m/>
    <m/>
    <s v="ЮКЧК"/>
    <m/>
    <m/>
    <m/>
    <m/>
    <d v="2025-05-25T00:00:00"/>
    <s v="КЧК В КАЖДОМ КЛАССЕ"/>
    <s v="Воронеж"/>
    <n v="71"/>
    <n v="71"/>
  </r>
  <r>
    <n v="14"/>
    <x v="21"/>
    <x v="0"/>
    <x v="5"/>
    <x v="53"/>
    <s v="6738229"/>
    <x v="1"/>
    <s v="ОТЛ"/>
    <m/>
    <m/>
    <m/>
    <m/>
    <m/>
    <m/>
    <m/>
    <m/>
    <m/>
    <s v="КЧК"/>
    <m/>
    <m/>
    <m/>
    <m/>
    <m/>
    <d v="2025-05-25T00:00:00"/>
    <s v="КЧК В КАЖДОМ КЛАССЕ"/>
    <s v="Воронеж"/>
    <n v="71"/>
    <n v="71"/>
  </r>
  <r>
    <n v="21"/>
    <x v="32"/>
    <x v="0"/>
    <x v="21"/>
    <x v="33"/>
    <s v="6516030"/>
    <x v="2"/>
    <s v="ОТЛ"/>
    <m/>
    <m/>
    <m/>
    <m/>
    <m/>
    <m/>
    <m/>
    <m/>
    <m/>
    <s v="КЧК"/>
    <m/>
    <m/>
    <m/>
    <m/>
    <m/>
    <d v="2025-05-25T00:00:00"/>
    <s v="КЧК В КАЖДОМ КЛАССЕ"/>
    <s v="Воронеж"/>
    <n v="71"/>
    <n v="71"/>
  </r>
  <r>
    <n v="29"/>
    <x v="31"/>
    <x v="0"/>
    <x v="20"/>
    <x v="32"/>
    <s v="5582972"/>
    <x v="3"/>
    <s v="ОТЛ"/>
    <m/>
    <m/>
    <m/>
    <m/>
    <m/>
    <m/>
    <m/>
    <m/>
    <m/>
    <s v="КЧК"/>
    <m/>
    <m/>
    <m/>
    <m/>
    <m/>
    <d v="2025-05-25T00:00:00"/>
    <s v="КЧК В КАЖДОМ КЛАССЕ"/>
    <s v="Воронеж"/>
    <n v="71"/>
    <n v="71"/>
  </r>
  <r>
    <n v="32"/>
    <x v="47"/>
    <x v="0"/>
    <x v="24"/>
    <x v="44"/>
    <s v="5865934"/>
    <x v="4"/>
    <s v="ОТЛ"/>
    <m/>
    <m/>
    <s v="ЛК"/>
    <m/>
    <m/>
    <m/>
    <m/>
    <m/>
    <m/>
    <s v="КЧК"/>
    <m/>
    <m/>
    <m/>
    <m/>
    <m/>
    <d v="2025-05-25T00:00:00"/>
    <s v="КЧК В КАЖДОМ КЛАССЕ"/>
    <s v="Воронеж"/>
    <n v="71"/>
    <n v="142"/>
  </r>
  <r>
    <n v="35"/>
    <x v="70"/>
    <x v="0"/>
    <x v="33"/>
    <x v="64"/>
    <s v="4893738"/>
    <x v="5"/>
    <s v="ОТЛ"/>
    <m/>
    <m/>
    <m/>
    <m/>
    <s v="ЛВК"/>
    <m/>
    <m/>
    <m/>
    <m/>
    <m/>
    <m/>
    <s v="ВКЧК"/>
    <m/>
    <m/>
    <m/>
    <d v="2025-05-25T00:00:00"/>
    <s v="КЧК В КАЖДОМ КЛАССЕ"/>
    <s v="Воронеж"/>
    <n v="71"/>
    <n v="142"/>
  </r>
  <r>
    <n v="42"/>
    <x v="48"/>
    <x v="1"/>
    <x v="25"/>
    <x v="45"/>
    <s v="7056230"/>
    <x v="6"/>
    <s v="ОТЛ"/>
    <m/>
    <s v="ЛСЮ"/>
    <m/>
    <m/>
    <m/>
    <m/>
    <m/>
    <m/>
    <m/>
    <m/>
    <s v="ЮКЧК"/>
    <m/>
    <m/>
    <m/>
    <m/>
    <d v="2025-05-25T00:00:00"/>
    <s v="КЧК В КАЖДОМ КЛАССЕ"/>
    <s v="Воронеж"/>
    <n v="71"/>
    <n v="142"/>
  </r>
  <r>
    <n v="47"/>
    <x v="62"/>
    <x v="1"/>
    <x v="5"/>
    <x v="29"/>
    <s v="6863312"/>
    <x v="0"/>
    <s v="ОТЛ"/>
    <m/>
    <m/>
    <m/>
    <m/>
    <m/>
    <m/>
    <m/>
    <m/>
    <m/>
    <m/>
    <s v="ЮКЧК"/>
    <m/>
    <m/>
    <m/>
    <m/>
    <d v="2025-05-25T00:00:00"/>
    <s v="КЧК В КАЖДОМ КЛАССЕ"/>
    <s v="Воронеж"/>
    <n v="71"/>
    <n v="71"/>
  </r>
  <r>
    <n v="54"/>
    <x v="23"/>
    <x v="1"/>
    <x v="5"/>
    <x v="53"/>
    <s v="6738237"/>
    <x v="1"/>
    <s v="ОТЛ"/>
    <m/>
    <m/>
    <m/>
    <m/>
    <m/>
    <m/>
    <m/>
    <m/>
    <m/>
    <s v="КЧК"/>
    <m/>
    <m/>
    <m/>
    <m/>
    <m/>
    <d v="2025-05-25T00:00:00"/>
    <s v="КЧК В КАЖДОМ КЛАССЕ"/>
    <s v="Воронеж"/>
    <n v="71"/>
    <n v="71"/>
  </r>
  <r>
    <n v="57"/>
    <x v="76"/>
    <x v="1"/>
    <x v="11"/>
    <x v="62"/>
    <s v="KCP 84861"/>
    <x v="2"/>
    <s v="ОТЛ"/>
    <m/>
    <m/>
    <m/>
    <m/>
    <m/>
    <m/>
    <m/>
    <m/>
    <m/>
    <s v="КЧК"/>
    <m/>
    <m/>
    <m/>
    <m/>
    <m/>
    <d v="2025-05-25T00:00:00"/>
    <s v="КЧК В КАЖДОМ КЛАССЕ"/>
    <s v="Воронеж"/>
    <n v="71"/>
    <n v="71"/>
  </r>
  <r>
    <n v="66"/>
    <x v="74"/>
    <x v="1"/>
    <x v="5"/>
    <x v="42"/>
    <s v="6414211"/>
    <x v="3"/>
    <s v="ОТЛ"/>
    <m/>
    <m/>
    <m/>
    <m/>
    <m/>
    <m/>
    <m/>
    <m/>
    <m/>
    <s v="КЧК"/>
    <m/>
    <m/>
    <m/>
    <m/>
    <m/>
    <d v="2025-05-25T00:00:00"/>
    <s v="КЧК В КАЖДОМ КЛАССЕ"/>
    <s v="Воронеж"/>
    <n v="71"/>
    <n v="71"/>
  </r>
  <r>
    <n v="71"/>
    <x v="11"/>
    <x v="1"/>
    <x v="5"/>
    <x v="11"/>
    <s v="5866826"/>
    <x v="4"/>
    <s v="ОТЛ"/>
    <m/>
    <m/>
    <m/>
    <s v="ЛС"/>
    <m/>
    <m/>
    <m/>
    <m/>
    <m/>
    <s v="КЧК"/>
    <m/>
    <m/>
    <m/>
    <m/>
    <m/>
    <d v="2025-05-25T00:00:00"/>
    <s v="КЧК В КАЖДОМ КЛАССЕ"/>
    <s v="Воронеж"/>
    <n v="71"/>
    <n v="142"/>
  </r>
  <r>
    <n v="74"/>
    <x v="45"/>
    <x v="1"/>
    <x v="0"/>
    <x v="40"/>
    <s v="4892709"/>
    <x v="5"/>
    <s v="ОТЛ"/>
    <m/>
    <m/>
    <m/>
    <m/>
    <m/>
    <s v="ЛВС"/>
    <m/>
    <m/>
    <m/>
    <m/>
    <m/>
    <s v="ВКЧК"/>
    <m/>
    <m/>
    <m/>
    <d v="2025-05-25T00:00:00"/>
    <s v="КЧК В КАЖДОМ КЛАССЕ"/>
    <s v="Воронеж"/>
    <n v="71"/>
    <n v="142"/>
  </r>
  <r>
    <s v="25.05.2025 - г. Воронеж"/>
    <x v="13"/>
    <x v="14"/>
    <x v="10"/>
    <x v="13"/>
    <m/>
    <x v="7"/>
    <m/>
    <m/>
    <m/>
    <m/>
    <m/>
    <m/>
    <m/>
    <m/>
    <m/>
    <m/>
    <m/>
    <m/>
    <m/>
    <m/>
    <m/>
    <m/>
    <m/>
    <m/>
    <m/>
    <m/>
    <m/>
  </r>
  <r>
    <n v="1"/>
    <x v="52"/>
    <x v="0"/>
    <x v="27"/>
    <x v="49"/>
    <n v="7057568"/>
    <x v="6"/>
    <s v="ОТЛ"/>
    <s v="ЛКЮ"/>
    <m/>
    <m/>
    <m/>
    <m/>
    <m/>
    <m/>
    <m/>
    <m/>
    <m/>
    <s v="ЮКЧК"/>
    <m/>
    <m/>
    <m/>
    <m/>
    <d v="2025-05-31T00:00:00"/>
    <s v="КЧК"/>
    <s v="Псков"/>
    <n v="11"/>
    <n v="11"/>
  </r>
  <r>
    <n v="5"/>
    <x v="53"/>
    <x v="0"/>
    <x v="11"/>
    <x v="50"/>
    <n v="6414412"/>
    <x v="4"/>
    <s v="ОТЛ"/>
    <m/>
    <m/>
    <s v="ЛК"/>
    <m/>
    <m/>
    <m/>
    <m/>
    <m/>
    <m/>
    <s v="КЧК"/>
    <m/>
    <m/>
    <m/>
    <m/>
    <m/>
    <d v="2025-05-31T00:00:00"/>
    <s v="КЧК"/>
    <s v="Псков"/>
    <n v="11"/>
    <n v="11"/>
  </r>
  <r>
    <n v="7"/>
    <x v="77"/>
    <x v="1"/>
    <x v="29"/>
    <x v="69"/>
    <n v="7180781"/>
    <x v="6"/>
    <s v="ОТЛ"/>
    <m/>
    <s v="ЛСЮ"/>
    <m/>
    <m/>
    <m/>
    <m/>
    <m/>
    <m/>
    <m/>
    <m/>
    <s v="ЮКЧК"/>
    <m/>
    <m/>
    <m/>
    <m/>
    <d v="2025-05-31T00:00:00"/>
    <s v="КЧК"/>
    <s v="Псков"/>
    <n v="11"/>
    <n v="11"/>
  </r>
  <r>
    <n v="11"/>
    <x v="78"/>
    <x v="1"/>
    <x v="10"/>
    <x v="70"/>
    <n v="6736275"/>
    <x v="4"/>
    <s v="ОТЛ"/>
    <m/>
    <m/>
    <m/>
    <s v="ЛС"/>
    <m/>
    <m/>
    <m/>
    <m/>
    <m/>
    <s v="КЧК"/>
    <m/>
    <m/>
    <m/>
    <m/>
    <m/>
    <d v="2025-05-31T00:00:00"/>
    <s v="КЧК"/>
    <s v="Псков"/>
    <n v="11"/>
    <n v="11"/>
  </r>
  <r>
    <n v="13"/>
    <x v="12"/>
    <x v="1"/>
    <x v="9"/>
    <x v="12"/>
    <n v="4769174"/>
    <x v="5"/>
    <s v="ОТЛ"/>
    <m/>
    <m/>
    <m/>
    <m/>
    <m/>
    <s v="ЛВС"/>
    <m/>
    <m/>
    <m/>
    <m/>
    <m/>
    <s v="ВКЧК"/>
    <m/>
    <m/>
    <m/>
    <d v="2025-05-31T00:00:00"/>
    <s v="КЧК"/>
    <s v="Псков"/>
    <n v="11"/>
    <n v="11"/>
  </r>
  <r>
    <s v="31.05.2025 - г. Псков"/>
    <x v="13"/>
    <x v="15"/>
    <x v="10"/>
    <x v="13"/>
    <m/>
    <x v="7"/>
    <m/>
    <m/>
    <m/>
    <m/>
    <m/>
    <m/>
    <m/>
    <m/>
    <m/>
    <m/>
    <m/>
    <m/>
    <m/>
    <m/>
    <m/>
    <m/>
    <m/>
    <m/>
    <m/>
    <m/>
    <m/>
  </r>
  <r>
    <n v="4"/>
    <x v="24"/>
    <x v="0"/>
    <x v="5"/>
    <x v="29"/>
    <s v="6863308"/>
    <x v="0"/>
    <s v="ОТЛ"/>
    <s v="ЛКЮ"/>
    <m/>
    <m/>
    <m/>
    <m/>
    <m/>
    <m/>
    <m/>
    <m/>
    <m/>
    <s v="ЮКЧК"/>
    <m/>
    <m/>
    <m/>
    <m/>
    <d v="2025-06-21T00:00:00"/>
    <s v="КЧК"/>
    <s v="Москва"/>
    <n v="10"/>
    <n v="10"/>
  </r>
  <r>
    <n v="7"/>
    <x v="41"/>
    <x v="0"/>
    <x v="5"/>
    <x v="39"/>
    <s v="5975521"/>
    <x v="4"/>
    <s v="ОТЛ"/>
    <m/>
    <m/>
    <s v="ЛК"/>
    <m/>
    <m/>
    <m/>
    <m/>
    <m/>
    <m/>
    <s v="КЧК"/>
    <m/>
    <m/>
    <m/>
    <m/>
    <m/>
    <d v="2025-06-21T00:00:00"/>
    <s v="КЧК"/>
    <s v="Москва"/>
    <n v="10"/>
    <n v="10"/>
  </r>
  <r>
    <n v="8"/>
    <x v="79"/>
    <x v="0"/>
    <x v="37"/>
    <x v="71"/>
    <s v="5453802"/>
    <x v="5"/>
    <s v="ОТЛ"/>
    <m/>
    <m/>
    <m/>
    <m/>
    <s v="ЛВК"/>
    <m/>
    <m/>
    <m/>
    <m/>
    <m/>
    <m/>
    <s v="ВКЧК"/>
    <m/>
    <m/>
    <m/>
    <d v="2025-06-21T00:00:00"/>
    <s v="КЧК"/>
    <s v="Москва"/>
    <n v="10"/>
    <n v="10"/>
  </r>
  <r>
    <n v="10"/>
    <x v="80"/>
    <x v="1"/>
    <x v="38"/>
    <x v="72"/>
    <s v="HR 19415 RW"/>
    <x v="6"/>
    <s v="ОТЛ"/>
    <m/>
    <s v="ЛСЮ"/>
    <m/>
    <m/>
    <m/>
    <m/>
    <m/>
    <m/>
    <m/>
    <m/>
    <s v="ЮКЧК"/>
    <m/>
    <m/>
    <m/>
    <m/>
    <d v="2025-06-21T00:00:00"/>
    <s v="КЧК"/>
    <s v="Москва"/>
    <n v="10"/>
    <n v="10"/>
  </r>
  <r>
    <n v="13"/>
    <x v="81"/>
    <x v="1"/>
    <x v="39"/>
    <x v="73"/>
    <s v="4894351"/>
    <x v="5"/>
    <s v="ОТЛ"/>
    <m/>
    <m/>
    <m/>
    <m/>
    <m/>
    <s v="ЛВС"/>
    <m/>
    <m/>
    <m/>
    <m/>
    <m/>
    <s v="ВКЧК"/>
    <m/>
    <m/>
    <m/>
    <d v="2025-06-21T00:00:00"/>
    <s v="КЧК"/>
    <s v="Москва"/>
    <n v="10"/>
    <n v="10"/>
  </r>
  <r>
    <s v="21.06.2025 - г. Москва"/>
    <x v="13"/>
    <x v="16"/>
    <x v="10"/>
    <x v="13"/>
    <m/>
    <x v="7"/>
    <m/>
    <m/>
    <m/>
    <m/>
    <m/>
    <m/>
    <m/>
    <m/>
    <m/>
    <m/>
    <m/>
    <m/>
    <m/>
    <m/>
    <m/>
    <m/>
    <m/>
    <m/>
    <m/>
    <m/>
    <m/>
  </r>
  <r>
    <n v="3"/>
    <x v="52"/>
    <x v="0"/>
    <x v="27"/>
    <x v="49"/>
    <s v="7057568"/>
    <x v="6"/>
    <s v="ОТЛ"/>
    <s v="ЛКЮ"/>
    <m/>
    <m/>
    <m/>
    <m/>
    <m/>
    <m/>
    <m/>
    <m/>
    <m/>
    <s v="ЮКЧК"/>
    <m/>
    <m/>
    <m/>
    <m/>
    <d v="2025-06-22T00:00:00"/>
    <s v="КЧК"/>
    <s v="Санкт-Петербург"/>
    <n v="26"/>
    <n v="26"/>
  </r>
  <r>
    <n v="6"/>
    <x v="53"/>
    <x v="0"/>
    <x v="11"/>
    <x v="50"/>
    <s v="6414412"/>
    <x v="3"/>
    <s v="ОТЛ"/>
    <m/>
    <m/>
    <s v="ЛК"/>
    <m/>
    <m/>
    <m/>
    <m/>
    <m/>
    <m/>
    <s v="КЧК"/>
    <m/>
    <m/>
    <m/>
    <m/>
    <m/>
    <d v="2025-06-22T00:00:00"/>
    <s v="КЧК"/>
    <s v="Санкт-Петербург"/>
    <n v="26"/>
    <n v="26"/>
  </r>
  <r>
    <n v="8"/>
    <x v="5"/>
    <x v="0"/>
    <x v="4"/>
    <x v="5"/>
    <s v="5112062"/>
    <x v="5"/>
    <s v="ОТЛ"/>
    <m/>
    <m/>
    <m/>
    <m/>
    <s v="ЛВК"/>
    <m/>
    <m/>
    <m/>
    <m/>
    <m/>
    <m/>
    <s v="ВКЧК"/>
    <m/>
    <m/>
    <m/>
    <d v="2025-06-22T00:00:00"/>
    <s v="КЧК"/>
    <s v="Санкт-Петербург"/>
    <n v="26"/>
    <n v="26"/>
  </r>
  <r>
    <n v="11"/>
    <x v="77"/>
    <x v="1"/>
    <x v="29"/>
    <x v="69"/>
    <s v="7180781"/>
    <x v="6"/>
    <s v="ОТЛ"/>
    <m/>
    <s v="ЛСЮ"/>
    <m/>
    <m/>
    <m/>
    <m/>
    <m/>
    <m/>
    <m/>
    <m/>
    <s v="ЮКЧК"/>
    <m/>
    <m/>
    <m/>
    <m/>
    <d v="2025-06-22T00:00:00"/>
    <s v="КЧК"/>
    <s v="Санкт-Петербург"/>
    <n v="26"/>
    <n v="52"/>
  </r>
  <r>
    <n v="25"/>
    <x v="82"/>
    <x v="1"/>
    <x v="9"/>
    <x v="74"/>
    <s v="6415003"/>
    <x v="4"/>
    <s v="ОТЛ"/>
    <m/>
    <m/>
    <m/>
    <s v="ЛС"/>
    <m/>
    <m/>
    <m/>
    <m/>
    <m/>
    <s v="КЧК"/>
    <m/>
    <m/>
    <m/>
    <m/>
    <m/>
    <d v="2025-06-22T00:00:00"/>
    <s v="КЧК"/>
    <s v="Санкт-Петербург"/>
    <n v="26"/>
    <n v="26"/>
  </r>
  <r>
    <s v="22.06.2025 - г. Санкт-Петербург"/>
    <x v="13"/>
    <x v="17"/>
    <x v="10"/>
    <x v="13"/>
    <m/>
    <x v="7"/>
    <m/>
    <m/>
    <m/>
    <m/>
    <m/>
    <m/>
    <m/>
    <m/>
    <m/>
    <m/>
    <m/>
    <m/>
    <m/>
    <m/>
    <m/>
    <m/>
    <m/>
    <m/>
    <m/>
    <m/>
    <m/>
  </r>
  <r>
    <n v="4"/>
    <x v="52"/>
    <x v="0"/>
    <x v="27"/>
    <x v="49"/>
    <n v="7057568"/>
    <x v="6"/>
    <s v="ОТЛ"/>
    <s v="ЛКЮ"/>
    <m/>
    <m/>
    <m/>
    <m/>
    <m/>
    <m/>
    <m/>
    <m/>
    <m/>
    <s v="ЮКЧК"/>
    <m/>
    <m/>
    <m/>
    <m/>
    <d v="2025-06-28T00:00:00"/>
    <s v="КЧК"/>
    <s v="Санкт-Петербург"/>
    <n v="30"/>
    <n v="30"/>
  </r>
  <r>
    <n v="7"/>
    <x v="83"/>
    <x v="0"/>
    <x v="9"/>
    <x v="75"/>
    <n v="6415023"/>
    <x v="4"/>
    <s v="ОТЛ"/>
    <m/>
    <m/>
    <s v="ЛК"/>
    <m/>
    <m/>
    <m/>
    <m/>
    <m/>
    <m/>
    <s v="КЧК"/>
    <m/>
    <m/>
    <m/>
    <m/>
    <m/>
    <d v="2025-06-28T00:00:00"/>
    <s v="КЧК"/>
    <s v="Санкт-Петербург"/>
    <n v="30"/>
    <n v="30"/>
  </r>
  <r>
    <n v="9"/>
    <x v="5"/>
    <x v="0"/>
    <x v="4"/>
    <x v="5"/>
    <n v="5112062"/>
    <x v="5"/>
    <s v="ОТЛ"/>
    <m/>
    <m/>
    <m/>
    <m/>
    <s v="ЛВК"/>
    <m/>
    <m/>
    <m/>
    <m/>
    <m/>
    <m/>
    <s v="ВКЧК"/>
    <m/>
    <m/>
    <m/>
    <d v="2025-06-28T00:00:00"/>
    <s v="КЧК"/>
    <s v="Санкт-Петербург"/>
    <n v="30"/>
    <n v="30"/>
  </r>
  <r>
    <n v="14"/>
    <x v="80"/>
    <x v="1"/>
    <x v="38"/>
    <x v="72"/>
    <s v="HR 19415 RW"/>
    <x v="6"/>
    <s v="ОТЛ"/>
    <m/>
    <s v="ЛСЮ"/>
    <m/>
    <m/>
    <m/>
    <m/>
    <m/>
    <m/>
    <m/>
    <m/>
    <s v="ЮКЧК"/>
    <m/>
    <m/>
    <m/>
    <m/>
    <d v="2025-06-28T00:00:00"/>
    <s v="КЧК"/>
    <s v="Санкт-Петербург"/>
    <n v="30"/>
    <n v="30"/>
  </r>
  <r>
    <n v="24"/>
    <x v="9"/>
    <x v="1"/>
    <x v="8"/>
    <x v="9"/>
    <n v="6738262"/>
    <x v="2"/>
    <s v="ОТЛ"/>
    <m/>
    <m/>
    <m/>
    <s v="ЛС"/>
    <m/>
    <m/>
    <m/>
    <m/>
    <m/>
    <s v="КЧК"/>
    <m/>
    <m/>
    <m/>
    <m/>
    <m/>
    <d v="2025-06-28T00:00:00"/>
    <s v="КЧК"/>
    <s v="Санкт-Петербург"/>
    <n v="30"/>
    <n v="30"/>
  </r>
  <r>
    <s v="28.06.2025 - г. Санкт-Петербург"/>
    <x v="13"/>
    <x v="18"/>
    <x v="10"/>
    <x v="13"/>
    <m/>
    <x v="7"/>
    <m/>
    <m/>
    <m/>
    <m/>
    <m/>
    <m/>
    <m/>
    <m/>
    <m/>
    <m/>
    <m/>
    <m/>
    <m/>
    <m/>
    <m/>
    <m/>
    <m/>
    <m/>
    <m/>
    <m/>
    <m/>
  </r>
  <r>
    <n v="14"/>
    <x v="84"/>
    <x v="0"/>
    <x v="31"/>
    <x v="76"/>
    <s v="7182024"/>
    <x v="6"/>
    <s v="ОТЛ"/>
    <s v="ЛКЮ"/>
    <m/>
    <m/>
    <m/>
    <m/>
    <m/>
    <m/>
    <m/>
    <m/>
    <m/>
    <s v="ЮКЧК"/>
    <m/>
    <m/>
    <m/>
    <m/>
    <d v="2025-07-05T00:00:00"/>
    <s v="КЧК В КАЖДОМ КЛАССЕ"/>
    <s v="р-н. Калининский, д. Юрьевское"/>
    <n v="83"/>
    <n v="166"/>
  </r>
  <r>
    <n v="16"/>
    <x v="52"/>
    <x v="0"/>
    <x v="27"/>
    <x v="49"/>
    <s v="7057568"/>
    <x v="0"/>
    <s v="ОТЛ"/>
    <m/>
    <m/>
    <m/>
    <m/>
    <m/>
    <m/>
    <m/>
    <m/>
    <m/>
    <m/>
    <s v="ЮКЧК"/>
    <m/>
    <m/>
    <m/>
    <m/>
    <d v="2025-07-05T00:00:00"/>
    <s v="КЧК В КАЖДОМ КЛАССЕ"/>
    <s v="р-н. Калининский, д. Юрьевское"/>
    <n v="83"/>
    <n v="83"/>
  </r>
  <r>
    <n v="20"/>
    <x v="24"/>
    <x v="0"/>
    <x v="5"/>
    <x v="29"/>
    <s v="6863308"/>
    <x v="1"/>
    <s v="ОТЛ"/>
    <m/>
    <m/>
    <m/>
    <m/>
    <m/>
    <m/>
    <m/>
    <m/>
    <m/>
    <s v="КЧК"/>
    <m/>
    <m/>
    <m/>
    <m/>
    <m/>
    <d v="2025-07-05T00:00:00"/>
    <s v="КЧК В КАЖДОМ КЛАССЕ"/>
    <s v="р-н. Калининский, д. Юрьевское"/>
    <n v="83"/>
    <n v="83"/>
  </r>
  <r>
    <n v="25"/>
    <x v="21"/>
    <x v="0"/>
    <x v="5"/>
    <x v="53"/>
    <s v="6738229"/>
    <x v="2"/>
    <s v="ОТЛ"/>
    <m/>
    <m/>
    <m/>
    <m/>
    <m/>
    <m/>
    <m/>
    <m/>
    <m/>
    <s v="КЧК"/>
    <m/>
    <m/>
    <m/>
    <m/>
    <m/>
    <d v="2025-07-05T00:00:00"/>
    <s v="КЧК В КАЖДОМ КЛАССЕ"/>
    <s v="р-н. Калининский, д. Юрьевское"/>
    <n v="83"/>
    <n v="83"/>
  </r>
  <r>
    <n v="33"/>
    <x v="31"/>
    <x v="0"/>
    <x v="20"/>
    <x v="32"/>
    <s v="5582972"/>
    <x v="3"/>
    <s v="ОТЛ"/>
    <m/>
    <m/>
    <m/>
    <m/>
    <m/>
    <m/>
    <m/>
    <m/>
    <m/>
    <s v="КЧК"/>
    <m/>
    <m/>
    <m/>
    <m/>
    <m/>
    <d v="2025-07-05T00:00:00"/>
    <s v="КЧК В КАЖДОМ КЛАССЕ"/>
    <s v="р-н. Калининский, д. Юрьевское"/>
    <n v="83"/>
    <n v="83"/>
  </r>
  <r>
    <n v="38"/>
    <x v="32"/>
    <x v="0"/>
    <x v="21"/>
    <x v="33"/>
    <s v="6516030"/>
    <x v="4"/>
    <s v="ОТЛ"/>
    <m/>
    <m/>
    <s v="ЛК"/>
    <m/>
    <m/>
    <m/>
    <m/>
    <m/>
    <m/>
    <s v="КЧК"/>
    <m/>
    <m/>
    <m/>
    <m/>
    <m/>
    <d v="2025-07-05T00:00:00"/>
    <s v="КЧК В КАЖДОМ КЛАССЕ"/>
    <s v="р-н. Калининский, д. Юрьевское"/>
    <n v="83"/>
    <n v="166"/>
  </r>
  <r>
    <n v="39"/>
    <x v="85"/>
    <x v="0"/>
    <x v="22"/>
    <x v="77"/>
    <s v="4892627"/>
    <x v="5"/>
    <s v="ОТЛ"/>
    <m/>
    <m/>
    <m/>
    <m/>
    <s v="ЛВК"/>
    <m/>
    <m/>
    <m/>
    <m/>
    <m/>
    <m/>
    <s v="ВКЧК"/>
    <m/>
    <m/>
    <m/>
    <d v="2025-07-05T00:00:00"/>
    <s v="КЧК В КАЖДОМ КЛАССЕ"/>
    <s v="р-н. Калининский, д. Юрьевское"/>
    <n v="83"/>
    <n v="166"/>
  </r>
  <r>
    <n v="52"/>
    <x v="80"/>
    <x v="1"/>
    <x v="38"/>
    <x v="72"/>
    <s v="7196036"/>
    <x v="6"/>
    <s v="ОТЛ"/>
    <m/>
    <s v="ЛСЮ"/>
    <m/>
    <m/>
    <m/>
    <m/>
    <m/>
    <m/>
    <m/>
    <m/>
    <s v="ЮКЧК"/>
    <m/>
    <m/>
    <m/>
    <m/>
    <d v="2025-07-05T00:00:00"/>
    <s v="КЧК В КАЖДОМ КЛАССЕ"/>
    <s v="р-н. Калининский, д. Юрьевское"/>
    <n v="83"/>
    <n v="166"/>
  </r>
  <r>
    <n v="59"/>
    <x v="54"/>
    <x v="1"/>
    <x v="28"/>
    <x v="51"/>
    <s v="6868285"/>
    <x v="0"/>
    <s v="ОТЛ"/>
    <m/>
    <m/>
    <m/>
    <m/>
    <m/>
    <m/>
    <m/>
    <m/>
    <m/>
    <m/>
    <s v="ЮКЧК"/>
    <m/>
    <m/>
    <m/>
    <m/>
    <d v="2025-07-05T00:00:00"/>
    <s v="КЧК В КАЖДОМ КЛАССЕ"/>
    <s v="р-н. Калининский, д. Юрьевское"/>
    <n v="83"/>
    <n v="83"/>
  </r>
  <r>
    <n v="61"/>
    <x v="86"/>
    <x v="1"/>
    <x v="17"/>
    <x v="30"/>
    <s v="6858283"/>
    <x v="1"/>
    <s v="ОТЛ"/>
    <m/>
    <m/>
    <m/>
    <m/>
    <m/>
    <m/>
    <m/>
    <m/>
    <m/>
    <s v="КЧК"/>
    <m/>
    <m/>
    <m/>
    <m/>
    <m/>
    <d v="2025-07-05T00:00:00"/>
    <s v="КЧК В КАЖДОМ КЛАССЕ"/>
    <s v="р-н. Калининский, д. Юрьевское"/>
    <n v="83"/>
    <n v="83"/>
  </r>
  <r>
    <n v="69"/>
    <x v="87"/>
    <x v="1"/>
    <x v="5"/>
    <x v="78"/>
    <s v="6668803"/>
    <x v="2"/>
    <s v="ОТЛ"/>
    <m/>
    <m/>
    <m/>
    <m/>
    <m/>
    <m/>
    <m/>
    <m/>
    <m/>
    <s v="КЧК"/>
    <m/>
    <m/>
    <m/>
    <m/>
    <m/>
    <d v="2025-07-05T00:00:00"/>
    <s v="КЧК В КАЖДОМ КЛАССЕ"/>
    <s v="р-н. Калининский, д. Юрьевское"/>
    <n v="83"/>
    <n v="83"/>
  </r>
  <r>
    <n v="79"/>
    <x v="74"/>
    <x v="1"/>
    <x v="5"/>
    <x v="42"/>
    <s v="6414211"/>
    <x v="3"/>
    <s v="ОТЛ"/>
    <m/>
    <m/>
    <m/>
    <m/>
    <m/>
    <m/>
    <m/>
    <m/>
    <m/>
    <s v="КЧК"/>
    <m/>
    <m/>
    <m/>
    <m/>
    <m/>
    <d v="2025-07-05T00:00:00"/>
    <s v="КЧК В КАЖДОМ КЛАССЕ"/>
    <s v="р-н. Калининский, д. Юрьевское"/>
    <n v="83"/>
    <n v="83"/>
  </r>
  <r>
    <n v="83"/>
    <x v="44"/>
    <x v="1"/>
    <x v="5"/>
    <x v="42"/>
    <s v="6414209"/>
    <x v="4"/>
    <s v="ОТЛ"/>
    <m/>
    <m/>
    <m/>
    <s v="ЛС"/>
    <m/>
    <m/>
    <m/>
    <m/>
    <m/>
    <s v="КЧК"/>
    <m/>
    <m/>
    <m/>
    <m/>
    <m/>
    <d v="2025-07-05T00:00:00"/>
    <s v="КЧК В КАЖДОМ КЛАССЕ"/>
    <s v="р-н. Калининский, д. Юрьевское"/>
    <n v="83"/>
    <n v="166"/>
  </r>
  <r>
    <s v="05.07.2025 - р-н. Калининский, д. Юрьевское"/>
    <x v="13"/>
    <x v="19"/>
    <x v="10"/>
    <x v="13"/>
    <m/>
    <x v="7"/>
    <m/>
    <m/>
    <m/>
    <m/>
    <m/>
    <m/>
    <m/>
    <m/>
    <m/>
    <m/>
    <m/>
    <m/>
    <m/>
    <m/>
    <m/>
    <m/>
    <m/>
    <m/>
    <m/>
    <m/>
    <m/>
  </r>
  <r>
    <n v="10"/>
    <x v="56"/>
    <x v="0"/>
    <x v="25"/>
    <x v="45"/>
    <s v="7056226"/>
    <x v="6"/>
    <s v="ОТЛ"/>
    <m/>
    <m/>
    <m/>
    <m/>
    <m/>
    <m/>
    <m/>
    <m/>
    <m/>
    <m/>
    <s v="ЮКЧК"/>
    <m/>
    <m/>
    <m/>
    <m/>
    <d v="2025-07-06T00:00:00"/>
    <s v="КЧК В КАЖДОМ КЛАССЕ"/>
    <s v="р-н. Калининский, д. Юрьевское  "/>
    <n v="80"/>
    <n v="80"/>
  </r>
  <r>
    <n v="17"/>
    <x v="88"/>
    <x v="0"/>
    <x v="40"/>
    <x v="79"/>
    <s v="7054805"/>
    <x v="0"/>
    <s v="ОТЛ"/>
    <s v="ЛКЮ"/>
    <m/>
    <m/>
    <m/>
    <m/>
    <m/>
    <m/>
    <m/>
    <m/>
    <m/>
    <s v="ЮКЧК"/>
    <m/>
    <m/>
    <m/>
    <m/>
    <d v="2025-07-06T00:00:00"/>
    <s v="КЧК В КАЖДОМ КЛАССЕ"/>
    <s v="р-н. Калининский, д. Юрьевское  "/>
    <n v="80"/>
    <n v="160"/>
  </r>
  <r>
    <n v="22"/>
    <x v="89"/>
    <x v="0"/>
    <x v="11"/>
    <x v="14"/>
    <s v="6860409"/>
    <x v="1"/>
    <s v="ОТЛ"/>
    <m/>
    <m/>
    <m/>
    <m/>
    <m/>
    <m/>
    <m/>
    <m/>
    <m/>
    <s v="КЧК"/>
    <m/>
    <m/>
    <m/>
    <m/>
    <m/>
    <d v="2025-07-06T00:00:00"/>
    <s v="КЧК В КАЖДОМ КЛАССЕ"/>
    <s v="р-н. Калининский, д. Юрьевское  "/>
    <n v="80"/>
    <n v="80"/>
  </r>
  <r>
    <n v="25"/>
    <x v="21"/>
    <x v="0"/>
    <x v="5"/>
    <x v="53"/>
    <s v="6738229"/>
    <x v="2"/>
    <s v="ОТЛ"/>
    <m/>
    <m/>
    <s v="ЛК"/>
    <m/>
    <m/>
    <m/>
    <m/>
    <m/>
    <m/>
    <s v="КЧК"/>
    <m/>
    <m/>
    <m/>
    <m/>
    <m/>
    <d v="2025-07-06T00:00:00"/>
    <s v="КЧК В КАЖДОМ КЛАССЕ"/>
    <s v="р-н. Калининский, д. Юрьевское  "/>
    <n v="80"/>
    <n v="160"/>
  </r>
  <r>
    <n v="32"/>
    <x v="31"/>
    <x v="0"/>
    <x v="20"/>
    <x v="32"/>
    <s v="5582972"/>
    <x v="3"/>
    <s v="ОТЛ"/>
    <m/>
    <m/>
    <m/>
    <m/>
    <m/>
    <m/>
    <m/>
    <m/>
    <m/>
    <s v="КЧК"/>
    <m/>
    <m/>
    <m/>
    <m/>
    <m/>
    <d v="2025-07-06T00:00:00"/>
    <s v="КЧК В КАЖДОМ КЛАССЕ"/>
    <s v="р-н. Калининский, д. Юрьевское  "/>
    <n v="80"/>
    <n v="80"/>
  </r>
  <r>
    <n v="36"/>
    <x v="41"/>
    <x v="0"/>
    <x v="5"/>
    <x v="39"/>
    <s v="5975521"/>
    <x v="4"/>
    <s v="ОТЛ"/>
    <m/>
    <m/>
    <m/>
    <m/>
    <m/>
    <m/>
    <m/>
    <m/>
    <m/>
    <s v="КЧК"/>
    <m/>
    <m/>
    <m/>
    <m/>
    <m/>
    <d v="2025-07-06T00:00:00"/>
    <s v="КЧК В КАЖДОМ КЛАССЕ"/>
    <s v="р-н. Калининский, д. Юрьевское  "/>
    <n v="80"/>
    <n v="80"/>
  </r>
  <r>
    <n v="38"/>
    <x v="85"/>
    <x v="0"/>
    <x v="22"/>
    <x v="77"/>
    <s v="4892627"/>
    <x v="5"/>
    <s v="ОТЛ"/>
    <m/>
    <m/>
    <m/>
    <m/>
    <s v="ЛВК"/>
    <m/>
    <m/>
    <m/>
    <m/>
    <m/>
    <m/>
    <s v="ВКЧК"/>
    <m/>
    <m/>
    <m/>
    <d v="2025-07-06T00:00:00"/>
    <s v="КЧК В КАЖДОМ КЛАССЕ"/>
    <s v="р-н. Калининский, д. Юрьевское  "/>
    <n v="80"/>
    <n v="160"/>
  </r>
  <r>
    <n v="50"/>
    <x v="90"/>
    <x v="1"/>
    <x v="5"/>
    <x v="80"/>
    <s v="7180607"/>
    <x v="6"/>
    <s v="ОТЛ"/>
    <m/>
    <s v="ЛСЮ"/>
    <m/>
    <m/>
    <m/>
    <m/>
    <m/>
    <m/>
    <m/>
    <m/>
    <s v="ЮКЧК"/>
    <m/>
    <m/>
    <m/>
    <m/>
    <d v="2025-07-06T00:00:00"/>
    <s v="КЧК В КАЖДОМ КЛАССЕ"/>
    <s v="р-н. Калининский, д. Юрьевское  "/>
    <n v="80"/>
    <n v="160"/>
  </r>
  <r>
    <n v="54"/>
    <x v="33"/>
    <x v="1"/>
    <x v="18"/>
    <x v="34"/>
    <s v="6869358"/>
    <x v="0"/>
    <s v="ОТЛ"/>
    <m/>
    <m/>
    <m/>
    <m/>
    <m/>
    <m/>
    <m/>
    <m/>
    <m/>
    <m/>
    <s v="ЮКЧК"/>
    <m/>
    <m/>
    <m/>
    <m/>
    <d v="2025-07-06T00:00:00"/>
    <s v="КЧК В КАЖДОМ КЛАССЕ"/>
    <s v="р-н. Калининский, д. Юрьевское  "/>
    <n v="80"/>
    <n v="80"/>
  </r>
  <r>
    <n v="62"/>
    <x v="35"/>
    <x v="1"/>
    <x v="0"/>
    <x v="0"/>
    <s v="6865045"/>
    <x v="1"/>
    <s v="ОТЛ"/>
    <m/>
    <m/>
    <m/>
    <m/>
    <m/>
    <m/>
    <m/>
    <m/>
    <m/>
    <s v="КЧК"/>
    <m/>
    <m/>
    <m/>
    <m/>
    <m/>
    <d v="2025-07-06T00:00:00"/>
    <s v="КЧК В КАЖДОМ КЛАССЕ"/>
    <s v="р-н. Калининский, д. Юрьевское  "/>
    <n v="80"/>
    <n v="80"/>
  </r>
  <r>
    <n v="70"/>
    <x v="91"/>
    <x v="1"/>
    <x v="16"/>
    <x v="81"/>
    <s v="6851598"/>
    <x v="2"/>
    <s v="ОТЛ"/>
    <m/>
    <m/>
    <m/>
    <m/>
    <m/>
    <m/>
    <m/>
    <m/>
    <m/>
    <s v="КЧК"/>
    <m/>
    <m/>
    <m/>
    <m/>
    <m/>
    <d v="2025-07-06T00:00:00"/>
    <s v="КЧК В КАЖДОМ КЛАССЕ"/>
    <s v="р-н. Калининский, д. Юрьевское  "/>
    <n v="80"/>
    <n v="80"/>
  </r>
  <r>
    <n v="76"/>
    <x v="37"/>
    <x v="1"/>
    <x v="0"/>
    <x v="35"/>
    <s v="6224928"/>
    <x v="3"/>
    <s v="ОТЛ"/>
    <m/>
    <m/>
    <m/>
    <m/>
    <m/>
    <m/>
    <m/>
    <m/>
    <m/>
    <s v="КЧК"/>
    <m/>
    <m/>
    <m/>
    <m/>
    <m/>
    <d v="2025-07-06T00:00:00"/>
    <s v="КЧК В КАЖДОМ КЛАССЕ"/>
    <s v="р-н. Калининский, д. Юрьевское  "/>
    <n v="80"/>
    <n v="80"/>
  </r>
  <r>
    <n v="83"/>
    <x v="11"/>
    <x v="1"/>
    <x v="5"/>
    <x v="11"/>
    <s v="5866826"/>
    <x v="4"/>
    <s v="ОТЛ"/>
    <m/>
    <m/>
    <m/>
    <s v="ЛС"/>
    <m/>
    <m/>
    <m/>
    <m/>
    <m/>
    <s v="КЧК"/>
    <m/>
    <m/>
    <m/>
    <m/>
    <m/>
    <d v="2025-07-06T00:00:00"/>
    <s v="КЧК В КАЖДОМ КЛАССЕ"/>
    <s v="р-н. Калининский, д. Юрьевское  "/>
    <n v="80"/>
    <n v="160"/>
  </r>
  <r>
    <n v="90"/>
    <x v="92"/>
    <x v="1"/>
    <x v="39"/>
    <x v="73"/>
    <s v="4894351"/>
    <x v="5"/>
    <s v="ОТЛ"/>
    <m/>
    <m/>
    <m/>
    <m/>
    <m/>
    <s v="ЛВС"/>
    <m/>
    <m/>
    <m/>
    <m/>
    <m/>
    <s v="ВКЧК"/>
    <m/>
    <m/>
    <m/>
    <d v="2025-07-06T00:00:00"/>
    <s v="КЧК В КАЖДОМ КЛАССЕ"/>
    <s v="р-н. Калининский, д. Юрьевское  "/>
    <n v="80"/>
    <n v="160"/>
  </r>
  <r>
    <s v="06.07.2025 - р-н. Калининский, д. Юрьевское  "/>
    <x v="13"/>
    <x v="20"/>
    <x v="10"/>
    <x v="13"/>
    <m/>
    <x v="7"/>
    <m/>
    <m/>
    <m/>
    <m/>
    <m/>
    <m/>
    <m/>
    <m/>
    <m/>
    <m/>
    <m/>
    <m/>
    <m/>
    <m/>
    <m/>
    <m/>
    <m/>
    <m/>
    <m/>
    <m/>
    <m/>
  </r>
  <r>
    <n v="3"/>
    <x v="93"/>
    <x v="0"/>
    <x v="18"/>
    <x v="82"/>
    <s v="7180913"/>
    <x v="6"/>
    <s v="ОТЛ"/>
    <s v="ЛКЮ"/>
    <m/>
    <m/>
    <m/>
    <m/>
    <m/>
    <m/>
    <m/>
    <m/>
    <m/>
    <s v="ЮКЧК"/>
    <m/>
    <m/>
    <m/>
    <m/>
    <d v="2025-07-12T00:00:00"/>
    <s v="КЧК"/>
    <s v="Березники"/>
    <n v="13"/>
    <n v="13"/>
  </r>
  <r>
    <n v="5"/>
    <x v="94"/>
    <x v="0"/>
    <x v="41"/>
    <x v="83"/>
    <s v="6668851"/>
    <x v="2"/>
    <s v="ОТЛ"/>
    <m/>
    <m/>
    <s v="ЛК"/>
    <m/>
    <m/>
    <m/>
    <m/>
    <m/>
    <m/>
    <s v="КЧК"/>
    <m/>
    <m/>
    <m/>
    <m/>
    <m/>
    <d v="2025-07-12T00:00:00"/>
    <s v="КЧК"/>
    <s v="Березники"/>
    <n v="13"/>
    <n v="13"/>
  </r>
  <r>
    <n v="9"/>
    <x v="95"/>
    <x v="1"/>
    <x v="41"/>
    <x v="84"/>
    <s v="7181571"/>
    <x v="6"/>
    <s v="ОТЛ"/>
    <m/>
    <s v="ЛСЮ"/>
    <m/>
    <m/>
    <m/>
    <m/>
    <m/>
    <m/>
    <m/>
    <m/>
    <s v="ЮКЧК"/>
    <m/>
    <m/>
    <m/>
    <m/>
    <d v="2025-07-12T00:00:00"/>
    <s v="КЧК"/>
    <s v="Березники"/>
    <n v="13"/>
    <n v="13"/>
  </r>
  <r>
    <n v="12"/>
    <x v="96"/>
    <x v="1"/>
    <x v="42"/>
    <x v="85"/>
    <s v="5974491"/>
    <x v="4"/>
    <s v="ОТЛ"/>
    <m/>
    <m/>
    <m/>
    <s v="ЛС"/>
    <m/>
    <m/>
    <m/>
    <m/>
    <m/>
    <s v="КЧК"/>
    <m/>
    <m/>
    <m/>
    <m/>
    <m/>
    <d v="2025-07-12T00:00:00"/>
    <s v="КЧК"/>
    <s v="Березники"/>
    <n v="13"/>
    <n v="13"/>
  </r>
  <r>
    <n v="15"/>
    <x v="97"/>
    <x v="1"/>
    <x v="27"/>
    <x v="86"/>
    <s v="4647183"/>
    <x v="5"/>
    <s v="ОТЛ"/>
    <m/>
    <m/>
    <m/>
    <m/>
    <m/>
    <s v="ЛВС"/>
    <m/>
    <m/>
    <m/>
    <m/>
    <m/>
    <s v="ВКЧК"/>
    <m/>
    <m/>
    <m/>
    <d v="2025-07-12T00:00:00"/>
    <s v="КЧК"/>
    <s v="Березники"/>
    <n v="13"/>
    <n v="13"/>
  </r>
  <r>
    <s v="12.07.2025 - г. Березника"/>
    <x v="13"/>
    <x v="21"/>
    <x v="10"/>
    <x v="13"/>
    <m/>
    <x v="7"/>
    <m/>
    <m/>
    <m/>
    <m/>
    <m/>
    <m/>
    <m/>
    <m/>
    <m/>
    <m/>
    <m/>
    <m/>
    <m/>
    <m/>
    <m/>
    <m/>
    <m/>
    <m/>
    <m/>
    <m/>
    <m/>
  </r>
  <r>
    <n v="4"/>
    <x v="93"/>
    <x v="0"/>
    <x v="18"/>
    <x v="82"/>
    <s v="7180913"/>
    <x v="6"/>
    <s v="ОТЛ"/>
    <s v="ЛКЮ"/>
    <m/>
    <m/>
    <m/>
    <m/>
    <m/>
    <m/>
    <m/>
    <m/>
    <m/>
    <s v="ЮКЧК"/>
    <m/>
    <m/>
    <m/>
    <m/>
    <d v="2025-07-19T00:00:00"/>
    <s v="КЧК В КАЖДОМ КЛАССЕ"/>
    <s v="Челябинск"/>
    <n v="44"/>
    <n v="88"/>
  </r>
  <r>
    <n v="5"/>
    <x v="98"/>
    <x v="0"/>
    <x v="10"/>
    <x v="87"/>
    <s v="7187346"/>
    <x v="0"/>
    <s v="ОТЛ"/>
    <m/>
    <m/>
    <m/>
    <m/>
    <m/>
    <m/>
    <m/>
    <m/>
    <m/>
    <m/>
    <s v="ЮКЧК"/>
    <m/>
    <m/>
    <m/>
    <m/>
    <d v="2025-07-19T00:00:00"/>
    <s v="КЧК В КАЖДОМ КЛАССЕ"/>
    <s v="Челябинск"/>
    <n v="44"/>
    <n v="44"/>
  </r>
  <r>
    <n v="8"/>
    <x v="99"/>
    <x v="0"/>
    <x v="5"/>
    <x v="88"/>
    <s v="6863307"/>
    <x v="1"/>
    <s v="ОТЛ"/>
    <m/>
    <m/>
    <m/>
    <m/>
    <m/>
    <m/>
    <m/>
    <m/>
    <m/>
    <s v="КЧК"/>
    <m/>
    <m/>
    <m/>
    <m/>
    <m/>
    <d v="2025-07-19T00:00:00"/>
    <s v="КЧК В КАЖДОМ КЛАССЕ"/>
    <s v="Челябинск"/>
    <n v="44"/>
    <n v="44"/>
  </r>
  <r>
    <n v="11"/>
    <x v="100"/>
    <x v="0"/>
    <x v="42"/>
    <x v="89"/>
    <s v="6513961"/>
    <x v="2"/>
    <s v="ОТЛ"/>
    <m/>
    <m/>
    <s v="ЛК"/>
    <m/>
    <m/>
    <m/>
    <m/>
    <m/>
    <m/>
    <s v="КЧК"/>
    <m/>
    <m/>
    <m/>
    <m/>
    <m/>
    <d v="2025-07-19T00:00:00"/>
    <s v="КЧК В КАЖДОМ КЛАССЕ"/>
    <s v="Челябинск"/>
    <n v="44"/>
    <n v="88"/>
  </r>
  <r>
    <n v="13"/>
    <x v="101"/>
    <x v="0"/>
    <x v="10"/>
    <x v="90"/>
    <s v="6093542"/>
    <x v="3"/>
    <s v="ОТЛ"/>
    <m/>
    <m/>
    <m/>
    <m/>
    <m/>
    <m/>
    <m/>
    <m/>
    <m/>
    <s v="КЧК"/>
    <m/>
    <m/>
    <m/>
    <m/>
    <m/>
    <d v="2025-07-19T00:00:00"/>
    <s v="КЧК В КАЖДОМ КЛАССЕ"/>
    <s v="Челябинск"/>
    <n v="44"/>
    <n v="44"/>
  </r>
  <r>
    <n v="14"/>
    <x v="102"/>
    <x v="0"/>
    <x v="17"/>
    <x v="91"/>
    <s v="6515846"/>
    <x v="4"/>
    <s v="ОТЛ"/>
    <m/>
    <m/>
    <m/>
    <m/>
    <m/>
    <m/>
    <m/>
    <m/>
    <m/>
    <s v="КЧК"/>
    <m/>
    <m/>
    <m/>
    <m/>
    <m/>
    <d v="2025-07-19T00:00:00"/>
    <s v="КЧК В КАЖДОМ КЛАССЕ"/>
    <s v="Челябинск"/>
    <n v="44"/>
    <n v="44"/>
  </r>
  <r>
    <n v="18"/>
    <x v="85"/>
    <x v="0"/>
    <x v="22"/>
    <x v="77"/>
    <s v="4892627"/>
    <x v="5"/>
    <s v="ОТЛ"/>
    <m/>
    <m/>
    <m/>
    <m/>
    <m/>
    <m/>
    <m/>
    <m/>
    <m/>
    <m/>
    <m/>
    <s v="ВКЧК"/>
    <m/>
    <m/>
    <m/>
    <d v="2025-07-19T00:00:00"/>
    <s v="КЧК В КАЖДОМ КЛАССЕ"/>
    <s v="Челябинск"/>
    <n v="44"/>
    <n v="44"/>
  </r>
  <r>
    <n v="24"/>
    <x v="103"/>
    <x v="1"/>
    <x v="18"/>
    <x v="92"/>
    <s v="7180912"/>
    <x v="6"/>
    <s v="ОТЛ"/>
    <m/>
    <m/>
    <m/>
    <m/>
    <m/>
    <m/>
    <m/>
    <m/>
    <m/>
    <m/>
    <s v="ЮКЧК"/>
    <m/>
    <m/>
    <m/>
    <m/>
    <d v="2025-07-19T00:00:00"/>
    <s v="КЧК В КАЖДОМ КЛАССЕ"/>
    <s v="Челябинск"/>
    <n v="44"/>
    <n v="44"/>
  </r>
  <r>
    <n v="28"/>
    <x v="104"/>
    <x v="1"/>
    <x v="1"/>
    <x v="93"/>
    <s v="7050883"/>
    <x v="0"/>
    <s v="ОТЛ"/>
    <m/>
    <s v="ЛСЮ"/>
    <m/>
    <m/>
    <m/>
    <m/>
    <m/>
    <m/>
    <m/>
    <m/>
    <s v="ЮКЧК"/>
    <m/>
    <m/>
    <m/>
    <m/>
    <d v="2025-07-19T00:00:00"/>
    <s v="КЧК В КАЖДОМ КЛАССЕ"/>
    <s v="Челябинск"/>
    <n v="44"/>
    <n v="88"/>
  </r>
  <r>
    <n v="30"/>
    <x v="33"/>
    <x v="1"/>
    <x v="18"/>
    <x v="34"/>
    <s v="6869358"/>
    <x v="1"/>
    <s v="ОТЛ"/>
    <m/>
    <m/>
    <m/>
    <s v="ЛС"/>
    <m/>
    <m/>
    <m/>
    <m/>
    <m/>
    <s v="КЧК"/>
    <m/>
    <m/>
    <m/>
    <m/>
    <m/>
    <d v="2025-07-19T00:00:00"/>
    <s v="КЧК В КАЖДОМ КЛАССЕ"/>
    <s v="Челябинск"/>
    <n v="44"/>
    <n v="88"/>
  </r>
  <r>
    <n v="39"/>
    <x v="105"/>
    <x v="1"/>
    <x v="19"/>
    <x v="94"/>
    <s v="6517015"/>
    <x v="2"/>
    <s v="ОТЛ"/>
    <m/>
    <m/>
    <m/>
    <m/>
    <m/>
    <m/>
    <m/>
    <m/>
    <m/>
    <s v="КЧК"/>
    <m/>
    <m/>
    <m/>
    <m/>
    <m/>
    <d v="2025-07-19T00:00:00"/>
    <s v="КЧК В КАЖДОМ КЛАССЕ"/>
    <s v="Челябинск"/>
    <n v="44"/>
    <n v="44"/>
  </r>
  <r>
    <n v="41"/>
    <x v="106"/>
    <x v="1"/>
    <x v="43"/>
    <x v="95"/>
    <s v="6660429"/>
    <x v="4"/>
    <s v="ОТЛ"/>
    <m/>
    <m/>
    <m/>
    <m/>
    <m/>
    <m/>
    <m/>
    <m/>
    <m/>
    <s v="КЧК"/>
    <m/>
    <m/>
    <m/>
    <m/>
    <m/>
    <d v="2025-07-19T00:00:00"/>
    <s v="КЧК В КАЖДОМ КЛАССЕ"/>
    <s v="Челябинск"/>
    <n v="44"/>
    <n v="44"/>
  </r>
  <r>
    <n v="47"/>
    <x v="97"/>
    <x v="1"/>
    <x v="27"/>
    <x v="86"/>
    <s v="4647183"/>
    <x v="5"/>
    <s v="ОТЛ"/>
    <m/>
    <m/>
    <m/>
    <m/>
    <m/>
    <s v="ЛВС"/>
    <m/>
    <m/>
    <m/>
    <m/>
    <m/>
    <s v="ВКЧК"/>
    <m/>
    <m/>
    <m/>
    <d v="2025-07-19T00:00:00"/>
    <s v="КЧК В КАЖДОМ КЛАССЕ"/>
    <s v="Челябинск"/>
    <n v="44"/>
    <n v="88"/>
  </r>
  <r>
    <s v="19.07.2025 - г. Челябинск"/>
    <x v="13"/>
    <x v="22"/>
    <x v="10"/>
    <x v="13"/>
    <m/>
    <x v="7"/>
    <m/>
    <m/>
    <m/>
    <m/>
    <m/>
    <m/>
    <m/>
    <m/>
    <m/>
    <m/>
    <m/>
    <m/>
    <m/>
    <m/>
    <m/>
    <m/>
    <m/>
    <m/>
    <m/>
    <m/>
    <m/>
  </r>
  <r>
    <n v="2"/>
    <x v="107"/>
    <x v="0"/>
    <x v="18"/>
    <x v="96"/>
    <s v="7180920"/>
    <x v="6"/>
    <s v="ОТЛ"/>
    <s v="ЛКЮ"/>
    <m/>
    <m/>
    <m/>
    <m/>
    <m/>
    <m/>
    <m/>
    <m/>
    <m/>
    <s v="ЮКЧК"/>
    <m/>
    <m/>
    <m/>
    <m/>
    <d v="2025-07-20T00:00:00"/>
    <s v="КЧК В КАЖДОМ КЛАССЕ"/>
    <s v="Челябинск"/>
    <n v="38"/>
    <n v="76"/>
  </r>
  <r>
    <n v="5"/>
    <x v="17"/>
    <x v="0"/>
    <x v="13"/>
    <x v="17"/>
    <s v="7054474"/>
    <x v="1"/>
    <s v="ОТЛ"/>
    <m/>
    <m/>
    <m/>
    <m/>
    <m/>
    <m/>
    <m/>
    <m/>
    <m/>
    <s v="КЧК"/>
    <m/>
    <m/>
    <m/>
    <m/>
    <m/>
    <d v="2025-07-20T00:00:00"/>
    <s v="КЧК В КАЖДОМ КЛАССЕ"/>
    <s v="Челябинск"/>
    <n v="38"/>
    <n v="38"/>
  </r>
  <r>
    <n v="8"/>
    <x v="108"/>
    <x v="0"/>
    <x v="18"/>
    <x v="97"/>
    <s v="5685193"/>
    <x v="2"/>
    <s v="ОТЛ"/>
    <m/>
    <m/>
    <s v="ЛК"/>
    <m/>
    <m/>
    <m/>
    <m/>
    <m/>
    <m/>
    <s v="КЧК"/>
    <m/>
    <m/>
    <m/>
    <m/>
    <m/>
    <d v="2025-07-20T00:00:00"/>
    <s v="КЧК В КАЖДОМ КЛАССЕ"/>
    <s v="Челябинск"/>
    <n v="38"/>
    <n v="76"/>
  </r>
  <r>
    <n v="11"/>
    <x v="102"/>
    <x v="0"/>
    <x v="17"/>
    <x v="91"/>
    <s v="6515846"/>
    <x v="4"/>
    <s v="ОТЛ"/>
    <m/>
    <m/>
    <m/>
    <m/>
    <m/>
    <m/>
    <m/>
    <m/>
    <m/>
    <s v="КЧК"/>
    <m/>
    <m/>
    <m/>
    <m/>
    <m/>
    <d v="2025-07-20T00:00:00"/>
    <s v="КЧК В КАЖДОМ КЛАССЕ"/>
    <s v="Челябинск"/>
    <n v="38"/>
    <n v="38"/>
  </r>
  <r>
    <n v="14"/>
    <x v="85"/>
    <x v="0"/>
    <x v="22"/>
    <x v="77"/>
    <s v="4892627"/>
    <x v="5"/>
    <s v="ОТЛ"/>
    <m/>
    <m/>
    <m/>
    <m/>
    <m/>
    <s v="ЛВС"/>
    <m/>
    <m/>
    <m/>
    <m/>
    <m/>
    <s v="ВКЧК"/>
    <m/>
    <m/>
    <m/>
    <d v="2025-07-20T00:00:00"/>
    <s v="КЧК В КАЖДОМ КЛАССЕ"/>
    <s v="Челябинск"/>
    <n v="38"/>
    <n v="76"/>
  </r>
  <r>
    <n v="19"/>
    <x v="109"/>
    <x v="1"/>
    <x v="44"/>
    <x v="98"/>
    <s v="7184679"/>
    <x v="6"/>
    <s v="ОТЛ"/>
    <m/>
    <s v="ЛСЮ"/>
    <m/>
    <m/>
    <m/>
    <m/>
    <m/>
    <m/>
    <m/>
    <m/>
    <s v="ЮКЧК"/>
    <m/>
    <m/>
    <m/>
    <m/>
    <d v="2025-07-20T00:00:00"/>
    <s v="КЧК В КАЖДОМ КЛАССЕ"/>
    <s v="Челябинск"/>
    <n v="38"/>
    <n v="76"/>
  </r>
  <r>
    <n v="24"/>
    <x v="104"/>
    <x v="1"/>
    <x v="1"/>
    <x v="93"/>
    <s v="7050883"/>
    <x v="0"/>
    <s v="ОТЛ"/>
    <m/>
    <m/>
    <m/>
    <m/>
    <m/>
    <m/>
    <m/>
    <m/>
    <m/>
    <m/>
    <s v="ЮКЧК"/>
    <m/>
    <m/>
    <m/>
    <m/>
    <d v="2025-07-20T00:00:00"/>
    <s v="КЧК В КАЖДОМ КЛАССЕ"/>
    <s v="Челябинск"/>
    <n v="38"/>
    <n v="38"/>
  </r>
  <r>
    <n v="27"/>
    <x v="33"/>
    <x v="1"/>
    <x v="18"/>
    <x v="34"/>
    <s v="6869358"/>
    <x v="1"/>
    <s v="ОТЛ"/>
    <m/>
    <m/>
    <m/>
    <m/>
    <m/>
    <m/>
    <m/>
    <m/>
    <m/>
    <s v="КЧК"/>
    <m/>
    <m/>
    <m/>
    <m/>
    <m/>
    <d v="2025-07-20T00:00:00"/>
    <s v="КЧК В КАЖДОМ КЛАССЕ"/>
    <s v="Челябинск"/>
    <n v="38"/>
    <n v="38"/>
  </r>
  <r>
    <n v="36"/>
    <x v="105"/>
    <x v="1"/>
    <x v="19"/>
    <x v="94"/>
    <s v="6517015"/>
    <x v="2"/>
    <s v="ОТЛ"/>
    <m/>
    <m/>
    <m/>
    <m/>
    <m/>
    <m/>
    <m/>
    <m/>
    <m/>
    <s v="КЧК"/>
    <m/>
    <m/>
    <m/>
    <m/>
    <m/>
    <d v="2025-07-20T00:00:00"/>
    <s v="КЧК В КАЖДОМ КЛАССЕ"/>
    <s v="Челябинск"/>
    <n v="38"/>
    <n v="38"/>
  </r>
  <r>
    <n v="39"/>
    <x v="38"/>
    <x v="1"/>
    <x v="22"/>
    <x v="36"/>
    <s v="6099963"/>
    <x v="4"/>
    <s v="ОТЛ"/>
    <m/>
    <m/>
    <m/>
    <s v="ЛС"/>
    <m/>
    <m/>
    <m/>
    <m/>
    <m/>
    <s v="КЧК"/>
    <m/>
    <m/>
    <m/>
    <m/>
    <m/>
    <d v="2025-07-20T00:00:00"/>
    <s v="КЧК В КАЖДОМ КЛАССЕ"/>
    <s v="Челябинск"/>
    <n v="38"/>
    <n v="76"/>
  </r>
  <r>
    <n v="41"/>
    <x v="51"/>
    <x v="1"/>
    <x v="26"/>
    <x v="48"/>
    <s v="4643861"/>
    <x v="5"/>
    <s v="ОТЛ"/>
    <m/>
    <m/>
    <m/>
    <m/>
    <m/>
    <m/>
    <m/>
    <m/>
    <m/>
    <m/>
    <m/>
    <s v="ВКЧК"/>
    <m/>
    <m/>
    <m/>
    <d v="2025-07-20T00:00:00"/>
    <s v="КЧК В КАЖДОМ КЛАССЕ"/>
    <s v="Челябинск"/>
    <n v="38"/>
    <n v="38"/>
  </r>
  <r>
    <s v="20.07.2025 - г. Челябинск"/>
    <x v="13"/>
    <x v="23"/>
    <x v="10"/>
    <x v="13"/>
    <m/>
    <x v="7"/>
    <m/>
    <m/>
    <m/>
    <m/>
    <m/>
    <m/>
    <m/>
    <m/>
    <m/>
    <m/>
    <m/>
    <m/>
    <m/>
    <m/>
    <m/>
    <m/>
    <m/>
    <m/>
    <m/>
    <m/>
    <m/>
  </r>
  <r>
    <n v="5"/>
    <x v="110"/>
    <x v="0"/>
    <x v="5"/>
    <x v="99"/>
    <s v="6866844"/>
    <x v="0"/>
    <s v="ОТЛ"/>
    <s v="ЛКЮ"/>
    <m/>
    <m/>
    <m/>
    <m/>
    <m/>
    <m/>
    <m/>
    <m/>
    <m/>
    <s v="ЮКЧК"/>
    <m/>
    <m/>
    <m/>
    <m/>
    <d v="2025-07-26T00:00:00"/>
    <s v="КЧК В КАЖДОМ КЛАССЕ"/>
    <s v="Санкт-Петербург"/>
    <n v="31"/>
    <n v="62"/>
  </r>
  <r>
    <n v="7"/>
    <x v="0"/>
    <x v="0"/>
    <x v="0"/>
    <x v="0"/>
    <s v="6865041"/>
    <x v="1"/>
    <s v="ОТЛ"/>
    <m/>
    <m/>
    <m/>
    <m/>
    <m/>
    <m/>
    <m/>
    <m/>
    <m/>
    <s v="КЧК"/>
    <m/>
    <m/>
    <m/>
    <m/>
    <m/>
    <d v="2025-07-26T00:00:00"/>
    <s v="КЧК В КАЖДОМ КЛАССЕ"/>
    <s v="Санкт-Петербург"/>
    <n v="31"/>
    <n v="31"/>
  </r>
  <r>
    <n v="9"/>
    <x v="21"/>
    <x v="0"/>
    <x v="5"/>
    <x v="53"/>
    <s v="6738229"/>
    <x v="2"/>
    <s v="ОТЛ"/>
    <m/>
    <m/>
    <m/>
    <m/>
    <m/>
    <m/>
    <m/>
    <m/>
    <m/>
    <s v="КЧК"/>
    <m/>
    <m/>
    <m/>
    <m/>
    <m/>
    <d v="2025-07-26T00:00:00"/>
    <s v="КЧК В КАЖДОМ КЛАССЕ"/>
    <s v="Санкт-Петербург"/>
    <n v="31"/>
    <n v="31"/>
  </r>
  <r>
    <n v="10"/>
    <x v="41"/>
    <x v="0"/>
    <x v="5"/>
    <x v="39"/>
    <s v="5975521"/>
    <x v="3"/>
    <s v="ОТЛ"/>
    <m/>
    <m/>
    <m/>
    <m/>
    <m/>
    <m/>
    <m/>
    <m/>
    <m/>
    <s v="КЧК"/>
    <m/>
    <m/>
    <m/>
    <m/>
    <m/>
    <d v="2025-07-26T00:00:00"/>
    <s v="КЧК В КАЖДОМ КЛАССЕ"/>
    <s v="Санкт-Петербург"/>
    <n v="31"/>
    <n v="31"/>
  </r>
  <r>
    <n v="11"/>
    <x v="40"/>
    <x v="0"/>
    <x v="23"/>
    <x v="38"/>
    <s v="6513806"/>
    <x v="4"/>
    <s v="ОТЛ"/>
    <m/>
    <m/>
    <s v="ЛК"/>
    <m/>
    <m/>
    <m/>
    <m/>
    <m/>
    <m/>
    <s v="КЧК"/>
    <m/>
    <m/>
    <m/>
    <m/>
    <m/>
    <d v="2025-07-26T00:00:00"/>
    <s v="КЧК В КАЖДОМ КЛАССЕ"/>
    <s v="Санкт-Петербург"/>
    <n v="31"/>
    <n v="62"/>
  </r>
  <r>
    <n v="14"/>
    <x v="111"/>
    <x v="0"/>
    <x v="11"/>
    <x v="100"/>
    <s v="5113356"/>
    <x v="5"/>
    <s v="ОТЛ"/>
    <m/>
    <m/>
    <m/>
    <m/>
    <s v="ЛВК"/>
    <m/>
    <m/>
    <m/>
    <m/>
    <m/>
    <m/>
    <s v="ВКЧК"/>
    <m/>
    <m/>
    <m/>
    <d v="2025-07-26T00:00:00"/>
    <s v="КЧК В КАЖДОМ КЛАССЕ"/>
    <s v="Санкт-Петербург"/>
    <n v="31"/>
    <n v="62"/>
  </r>
  <r>
    <n v="19"/>
    <x v="77"/>
    <x v="1"/>
    <x v="29"/>
    <x v="69"/>
    <s v="7180781"/>
    <x v="6"/>
    <s v="ОТЛ"/>
    <m/>
    <s v="ЛСЮ"/>
    <m/>
    <m/>
    <m/>
    <m/>
    <m/>
    <m/>
    <m/>
    <m/>
    <s v="ЮКЧК"/>
    <m/>
    <m/>
    <m/>
    <m/>
    <d v="2025-07-26T00:00:00"/>
    <s v="КЧК В КАЖДОМ КЛАССЕ"/>
    <s v="Санкт-Петербург"/>
    <n v="31"/>
    <n v="62"/>
  </r>
  <r>
    <n v="20"/>
    <x v="112"/>
    <x v="1"/>
    <x v="9"/>
    <x v="101"/>
    <s v="6869963"/>
    <x v="0"/>
    <s v="ОТЛ"/>
    <m/>
    <m/>
    <m/>
    <m/>
    <m/>
    <m/>
    <m/>
    <m/>
    <m/>
    <m/>
    <s v="ЮКЧК"/>
    <m/>
    <m/>
    <m/>
    <m/>
    <d v="2025-07-26T00:00:00"/>
    <s v="КЧК В КАЖДОМ КЛАССЕ"/>
    <s v="Санкт-Петербург"/>
    <n v="31"/>
    <n v="31"/>
  </r>
  <r>
    <n v="22"/>
    <x v="54"/>
    <x v="1"/>
    <x v="28"/>
    <x v="51"/>
    <s v="6868285"/>
    <x v="1"/>
    <s v="ОТЛ"/>
    <m/>
    <m/>
    <m/>
    <s v="ЛС"/>
    <m/>
    <m/>
    <m/>
    <m/>
    <m/>
    <s v="КЧК"/>
    <m/>
    <m/>
    <m/>
    <m/>
    <m/>
    <d v="2025-07-26T00:00:00"/>
    <s v="КЧК В КАЖДОМ КЛАССЕ"/>
    <s v="Санкт-Петербург"/>
    <n v="31"/>
    <n v="62"/>
  </r>
  <r>
    <n v="24"/>
    <x v="78"/>
    <x v="1"/>
    <x v="10"/>
    <x v="70"/>
    <s v="6736275"/>
    <x v="2"/>
    <s v="ОТЛ"/>
    <m/>
    <m/>
    <m/>
    <m/>
    <m/>
    <m/>
    <m/>
    <m/>
    <m/>
    <s v="КЧК"/>
    <m/>
    <m/>
    <m/>
    <m/>
    <m/>
    <d v="2025-07-26T00:00:00"/>
    <s v="КЧК В КАЖДОМ КЛАССЕ"/>
    <s v="Санкт-Петербург"/>
    <n v="31"/>
    <n v="31"/>
  </r>
  <r>
    <n v="29"/>
    <x v="82"/>
    <x v="1"/>
    <x v="9"/>
    <x v="74"/>
    <s v="6415003"/>
    <x v="3"/>
    <s v="ОТЛ"/>
    <m/>
    <m/>
    <m/>
    <m/>
    <m/>
    <m/>
    <m/>
    <m/>
    <m/>
    <s v="КЧК"/>
    <m/>
    <m/>
    <m/>
    <m/>
    <m/>
    <d v="2025-07-26T00:00:00"/>
    <s v="КЧК В КАЖДОМ КЛАССЕ"/>
    <s v="Санкт-Петербург"/>
    <n v="31"/>
    <n v="31"/>
  </r>
  <r>
    <n v="30"/>
    <x v="44"/>
    <x v="1"/>
    <x v="5"/>
    <x v="42"/>
    <s v="6414209"/>
    <x v="4"/>
    <s v="ОТЛ"/>
    <m/>
    <m/>
    <m/>
    <m/>
    <m/>
    <m/>
    <m/>
    <m/>
    <m/>
    <s v="КЧК"/>
    <m/>
    <m/>
    <m/>
    <m/>
    <m/>
    <d v="2025-07-26T00:00:00"/>
    <s v="КЧК В КАЖДОМ КЛАССЕ"/>
    <s v="Санкт-Петербург"/>
    <n v="31"/>
    <n v="31"/>
  </r>
  <r>
    <n v="33"/>
    <x v="113"/>
    <x v="1"/>
    <x v="5"/>
    <x v="102"/>
    <s v="4890398"/>
    <x v="5"/>
    <s v="ОТЛ"/>
    <m/>
    <m/>
    <m/>
    <m/>
    <m/>
    <s v="ЛВС"/>
    <m/>
    <m/>
    <m/>
    <m/>
    <m/>
    <s v="ВКЧК"/>
    <m/>
    <m/>
    <m/>
    <d v="2025-07-26T00:00:00"/>
    <s v="КЧК В КАЖДОМ КЛАССЕ"/>
    <s v="Санкт-Петербург"/>
    <n v="31"/>
    <n v="62"/>
  </r>
  <r>
    <s v="26.07.2025 - г. Санкт-Петербург"/>
    <x v="13"/>
    <x v="24"/>
    <x v="10"/>
    <x v="13"/>
    <m/>
    <x v="7"/>
    <m/>
    <m/>
    <m/>
    <m/>
    <m/>
    <m/>
    <m/>
    <m/>
    <m/>
    <m/>
    <m/>
    <m/>
    <m/>
    <m/>
    <m/>
    <m/>
    <m/>
    <m/>
    <m/>
    <m/>
    <m/>
  </r>
  <r>
    <n v="4"/>
    <x v="114"/>
    <x v="0"/>
    <x v="18"/>
    <x v="82"/>
    <s v="7180914"/>
    <x v="6"/>
    <s v="ОТЛ"/>
    <s v="ЛКЮ"/>
    <m/>
    <m/>
    <m/>
    <m/>
    <m/>
    <m/>
    <m/>
    <m/>
    <m/>
    <s v="ЮКЧК"/>
    <m/>
    <m/>
    <m/>
    <m/>
    <d v="2025-07-26T00:00:00"/>
    <s v="КЧК"/>
    <s v="Котлас"/>
    <n v="14"/>
    <n v="14"/>
  </r>
  <r>
    <n v="6"/>
    <x v="32"/>
    <x v="0"/>
    <x v="21"/>
    <x v="33"/>
    <s v="6516030"/>
    <x v="4"/>
    <s v="ОТЛ"/>
    <m/>
    <m/>
    <s v="ЛК"/>
    <m/>
    <m/>
    <m/>
    <m/>
    <m/>
    <m/>
    <s v="КЧК"/>
    <m/>
    <m/>
    <m/>
    <m/>
    <m/>
    <d v="2025-07-26T00:00:00"/>
    <s v="КЧК"/>
    <s v="Котлас"/>
    <n v="14"/>
    <n v="14"/>
  </r>
  <r>
    <n v="7"/>
    <x v="115"/>
    <x v="0"/>
    <x v="45"/>
    <x v="103"/>
    <s v="4891145"/>
    <x v="5"/>
    <s v="ОТЛ"/>
    <m/>
    <m/>
    <m/>
    <m/>
    <s v="ЛВК"/>
    <m/>
    <m/>
    <m/>
    <m/>
    <m/>
    <m/>
    <s v="ВКЧК"/>
    <m/>
    <m/>
    <m/>
    <d v="2025-07-26T00:00:00"/>
    <s v="КЧК"/>
    <s v="Котлас"/>
    <n v="14"/>
    <n v="14"/>
  </r>
  <r>
    <n v="13"/>
    <x v="116"/>
    <x v="1"/>
    <x v="36"/>
    <x v="59"/>
    <s v="6668840"/>
    <x v="4"/>
    <s v="ОТЛ"/>
    <m/>
    <m/>
    <m/>
    <s v="ЛС"/>
    <m/>
    <m/>
    <m/>
    <m/>
    <m/>
    <s v="КЧК"/>
    <m/>
    <m/>
    <m/>
    <m/>
    <m/>
    <d v="2025-07-26T00:00:00"/>
    <s v="КЧК"/>
    <s v="Котлас"/>
    <n v="14"/>
    <n v="14"/>
  </r>
  <r>
    <s v="26.07.2025 - г. Котлас"/>
    <x v="13"/>
    <x v="25"/>
    <x v="10"/>
    <x v="13"/>
    <m/>
    <x v="7"/>
    <m/>
    <m/>
    <m/>
    <m/>
    <m/>
    <m/>
    <m/>
    <m/>
    <m/>
    <m/>
    <m/>
    <m/>
    <m/>
    <m/>
    <m/>
    <m/>
    <m/>
    <m/>
    <m/>
    <m/>
    <m/>
  </r>
  <r>
    <n v="6"/>
    <x v="117"/>
    <x v="0"/>
    <x v="5"/>
    <x v="104"/>
    <s v="6856768"/>
    <x v="4"/>
    <s v="ОТЛ"/>
    <m/>
    <m/>
    <s v="ЛК"/>
    <m/>
    <m/>
    <m/>
    <m/>
    <m/>
    <m/>
    <s v="КЧК"/>
    <m/>
    <m/>
    <m/>
    <m/>
    <m/>
    <d v="2025-08-02T00:00:00"/>
    <s v="КЧК"/>
    <s v="Вологда"/>
    <n v="13"/>
    <n v="13"/>
  </r>
  <r>
    <n v="7"/>
    <x v="115"/>
    <x v="0"/>
    <x v="45"/>
    <x v="103"/>
    <s v="4891145"/>
    <x v="5"/>
    <s v="ОТЛ"/>
    <m/>
    <m/>
    <m/>
    <m/>
    <s v="ЛВК"/>
    <m/>
    <m/>
    <m/>
    <m/>
    <m/>
    <m/>
    <s v="ВКЧК"/>
    <m/>
    <m/>
    <m/>
    <d v="2025-08-02T00:00:00"/>
    <s v="КЧК"/>
    <s v="Вологда"/>
    <n v="13"/>
    <n v="13"/>
  </r>
  <r>
    <n v="9"/>
    <x v="109"/>
    <x v="1"/>
    <x v="44"/>
    <x v="98"/>
    <s v="7184679"/>
    <x v="6"/>
    <s v="ОТЛ"/>
    <m/>
    <s v="ЛСЮ"/>
    <m/>
    <m/>
    <m/>
    <m/>
    <m/>
    <m/>
    <m/>
    <m/>
    <s v="ЮКЧК"/>
    <m/>
    <m/>
    <m/>
    <m/>
    <d v="2025-08-02T00:00:00"/>
    <s v="КЧК"/>
    <s v="Вологда"/>
    <n v="13"/>
    <n v="13"/>
  </r>
  <r>
    <n v="14"/>
    <x v="106"/>
    <x v="1"/>
    <x v="43"/>
    <x v="95"/>
    <s v="6660429"/>
    <x v="4"/>
    <s v="ОТЛ"/>
    <m/>
    <m/>
    <m/>
    <s v="ЛС"/>
    <m/>
    <m/>
    <m/>
    <m/>
    <m/>
    <s v="КЧК"/>
    <m/>
    <m/>
    <m/>
    <m/>
    <m/>
    <d v="2025-08-02T00:00:00"/>
    <s v="КЧК"/>
    <s v="Вологда"/>
    <n v="13"/>
    <n v="13"/>
  </r>
  <r>
    <s v="02.08.2025 - г. Вологда"/>
    <x v="13"/>
    <x v="26"/>
    <x v="10"/>
    <x v="13"/>
    <m/>
    <x v="7"/>
    <m/>
    <m/>
    <m/>
    <m/>
    <m/>
    <m/>
    <m/>
    <m/>
    <m/>
    <m/>
    <m/>
    <m/>
    <m/>
    <m/>
    <m/>
    <m/>
    <m/>
    <m/>
    <m/>
    <m/>
    <m/>
  </r>
  <r>
    <n v="2"/>
    <x v="84"/>
    <x v="0"/>
    <x v="31"/>
    <x v="76"/>
    <n v="7182024"/>
    <x v="6"/>
    <s v="ОТЛ"/>
    <s v="ЛКЮ"/>
    <m/>
    <m/>
    <m/>
    <m/>
    <m/>
    <m/>
    <m/>
    <m/>
    <m/>
    <s v="ЮКЧК"/>
    <m/>
    <m/>
    <m/>
    <m/>
    <d v="2025-08-10T00:00:00"/>
    <s v="КЧК В КАЖДОМ КЛАССЕ"/>
    <s v="Москва"/>
    <n v="25"/>
    <n v="50"/>
  </r>
  <r>
    <n v="5"/>
    <x v="118"/>
    <x v="0"/>
    <x v="5"/>
    <x v="29"/>
    <n v="6863305"/>
    <x v="1"/>
    <s v="ОТЛ"/>
    <m/>
    <m/>
    <m/>
    <m/>
    <m/>
    <m/>
    <m/>
    <m/>
    <m/>
    <s v="КЧК"/>
    <m/>
    <m/>
    <m/>
    <m/>
    <m/>
    <d v="2025-08-10T00:00:00"/>
    <s v="КЧК В КАЖДОМ КЛАССЕ"/>
    <s v="Москва"/>
    <n v="25"/>
    <n v="25"/>
  </r>
  <r>
    <n v="6"/>
    <x v="46"/>
    <x v="0"/>
    <x v="31"/>
    <x v="43"/>
    <n v="6866699"/>
    <x v="2"/>
    <s v="ОТЛ"/>
    <m/>
    <m/>
    <m/>
    <m/>
    <m/>
    <m/>
    <m/>
    <m/>
    <m/>
    <s v="КЧК"/>
    <m/>
    <m/>
    <m/>
    <m/>
    <m/>
    <d v="2025-08-10T00:00:00"/>
    <s v="КЧК В КАЖДОМ КЛАССЕ"/>
    <s v="Москва"/>
    <n v="25"/>
    <n v="25"/>
  </r>
  <r>
    <n v="9"/>
    <x v="67"/>
    <x v="0"/>
    <x v="31"/>
    <x v="62"/>
    <n v="6732982"/>
    <x v="3"/>
    <s v="ОТЛ"/>
    <m/>
    <m/>
    <m/>
    <m/>
    <m/>
    <m/>
    <m/>
    <m/>
    <m/>
    <s v="КЧК"/>
    <m/>
    <m/>
    <m/>
    <m/>
    <m/>
    <d v="2025-08-10T00:00:00"/>
    <s v="КЧК В КАЖДОМ КЛАССЕ"/>
    <s v="Москва"/>
    <n v="25"/>
    <n v="25"/>
  </r>
  <r>
    <n v="11"/>
    <x v="32"/>
    <x v="0"/>
    <x v="21"/>
    <x v="33"/>
    <n v="6516030"/>
    <x v="4"/>
    <s v="ОТЛ"/>
    <m/>
    <m/>
    <s v="ЛК"/>
    <m/>
    <m/>
    <m/>
    <m/>
    <m/>
    <m/>
    <s v="КЧК"/>
    <m/>
    <m/>
    <m/>
    <m/>
    <m/>
    <d v="2025-08-10T00:00:00"/>
    <s v="КЧК В КАЖДОМ КЛАССЕ"/>
    <s v="Москва"/>
    <n v="25"/>
    <n v="50"/>
  </r>
  <r>
    <n v="15"/>
    <x v="80"/>
    <x v="1"/>
    <x v="38"/>
    <x v="72"/>
    <n v="7196036"/>
    <x v="6"/>
    <s v="ОТЛ"/>
    <m/>
    <s v="ЛСЮ"/>
    <m/>
    <m/>
    <m/>
    <m/>
    <m/>
    <m/>
    <m/>
    <m/>
    <s v="ЮКЧК"/>
    <m/>
    <m/>
    <m/>
    <m/>
    <d v="2025-08-10T00:00:00"/>
    <s v="КЧК В КАЖДОМ КЛАССЕ"/>
    <s v="Москва"/>
    <n v="25"/>
    <n v="50"/>
  </r>
  <r>
    <n v="17"/>
    <x v="48"/>
    <x v="1"/>
    <x v="25"/>
    <x v="45"/>
    <n v="7056230"/>
    <x v="0"/>
    <s v="ОТЛ"/>
    <m/>
    <m/>
    <m/>
    <m/>
    <m/>
    <m/>
    <m/>
    <m/>
    <m/>
    <s v="КЧК"/>
    <m/>
    <m/>
    <m/>
    <m/>
    <m/>
    <d v="2025-08-10T00:00:00"/>
    <s v="КЧК В КАЖДОМ КЛАССЕ"/>
    <s v="Москва"/>
    <n v="25"/>
    <n v="25"/>
  </r>
  <r>
    <n v="19"/>
    <x v="86"/>
    <x v="1"/>
    <x v="17"/>
    <x v="30"/>
    <n v="6858283"/>
    <x v="1"/>
    <s v="ОТЛ"/>
    <m/>
    <m/>
    <m/>
    <m/>
    <m/>
    <m/>
    <m/>
    <m/>
    <m/>
    <s v="КЧК"/>
    <m/>
    <m/>
    <m/>
    <m/>
    <m/>
    <d v="2025-08-10T00:00:00"/>
    <s v="КЧК В КАЖДОМ КЛАССЕ"/>
    <s v="Москва"/>
    <n v="25"/>
    <n v="25"/>
  </r>
  <r>
    <n v="22"/>
    <x v="87"/>
    <x v="1"/>
    <x v="5"/>
    <x v="78"/>
    <n v="6668803"/>
    <x v="2"/>
    <s v="ОТЛ"/>
    <m/>
    <m/>
    <m/>
    <s v="ЛС"/>
    <m/>
    <m/>
    <m/>
    <m/>
    <m/>
    <s v="КЧК"/>
    <m/>
    <m/>
    <m/>
    <m/>
    <m/>
    <d v="2025-08-10T00:00:00"/>
    <s v="КЧК В КАЖДОМ КЛАССЕ"/>
    <s v="Москва"/>
    <n v="25"/>
    <n v="50"/>
  </r>
  <r>
    <n v="24"/>
    <x v="119"/>
    <x v="1"/>
    <x v="5"/>
    <x v="105"/>
    <n v="6099759"/>
    <x v="3"/>
    <s v="ОТЛ"/>
    <m/>
    <m/>
    <m/>
    <m/>
    <m/>
    <m/>
    <m/>
    <m/>
    <m/>
    <s v="КЧК"/>
    <m/>
    <m/>
    <m/>
    <m/>
    <m/>
    <d v="2025-08-10T00:00:00"/>
    <s v="КЧК В КАЖДОМ КЛАССЕ"/>
    <s v="Москва"/>
    <n v="25"/>
    <n v="25"/>
  </r>
  <r>
    <n v="25"/>
    <x v="38"/>
    <x v="1"/>
    <x v="22"/>
    <x v="36"/>
    <n v="6099963"/>
    <x v="2"/>
    <s v="ОТЛ"/>
    <m/>
    <m/>
    <m/>
    <m/>
    <m/>
    <m/>
    <m/>
    <m/>
    <m/>
    <s v="КЧК"/>
    <m/>
    <m/>
    <m/>
    <m/>
    <m/>
    <d v="2025-08-10T00:00:00"/>
    <s v="КЧК В КАЖДОМ КЛАССЕ"/>
    <s v="Москва"/>
    <n v="25"/>
    <n v="25"/>
  </r>
  <r>
    <n v="27"/>
    <x v="39"/>
    <x v="1"/>
    <x v="11"/>
    <x v="37"/>
    <n v="4893175"/>
    <x v="5"/>
    <s v="ОТЛ"/>
    <m/>
    <m/>
    <m/>
    <m/>
    <m/>
    <s v="ЛВС"/>
    <m/>
    <m/>
    <m/>
    <m/>
    <m/>
    <s v="ВКЧК"/>
    <m/>
    <m/>
    <m/>
    <d v="2025-08-10T00:00:00"/>
    <s v="КЧК В КАЖДОМ КЛАССЕ"/>
    <s v="Москва"/>
    <n v="25"/>
    <n v="50"/>
  </r>
  <r>
    <s v="10.08.2025 - г. Москва"/>
    <x v="13"/>
    <x v="27"/>
    <x v="10"/>
    <x v="13"/>
    <m/>
    <x v="7"/>
    <m/>
    <m/>
    <m/>
    <m/>
    <m/>
    <m/>
    <m/>
    <m/>
    <m/>
    <m/>
    <m/>
    <m/>
    <m/>
    <m/>
    <m/>
    <m/>
    <m/>
    <m/>
    <m/>
    <m/>
    <m/>
  </r>
  <r>
    <n v="1"/>
    <x v="56"/>
    <x v="0"/>
    <x v="25"/>
    <x v="45"/>
    <n v="7056226"/>
    <x v="6"/>
    <s v="ОТЛ"/>
    <s v="ЛКЮ"/>
    <m/>
    <m/>
    <m/>
    <m/>
    <m/>
    <m/>
    <m/>
    <m/>
    <m/>
    <s v="ЮКЧК"/>
    <m/>
    <m/>
    <m/>
    <m/>
    <d v="2025-08-10T00:00:00"/>
    <s v="КЧК В КАЖДОМ КЛАССЕ"/>
    <s v="Москва"/>
    <n v="28"/>
    <n v="56"/>
  </r>
  <r>
    <n v="7"/>
    <x v="120"/>
    <x v="0"/>
    <x v="46"/>
    <x v="106"/>
    <n v="7057747"/>
    <x v="1"/>
    <s v="ОТЛ"/>
    <m/>
    <m/>
    <m/>
    <m/>
    <m/>
    <m/>
    <m/>
    <m/>
    <m/>
    <s v="КЧК"/>
    <m/>
    <m/>
    <m/>
    <m/>
    <m/>
    <d v="2025-08-10T00:00:00"/>
    <s v="КЧК В КАЖДОМ КЛАССЕ"/>
    <s v="Москва"/>
    <n v="28"/>
    <n v="28"/>
  </r>
  <r>
    <n v="10"/>
    <x v="40"/>
    <x v="0"/>
    <x v="23"/>
    <x v="38"/>
    <n v="6513806"/>
    <x v="2"/>
    <s v="ОТЛ"/>
    <m/>
    <m/>
    <m/>
    <m/>
    <m/>
    <m/>
    <m/>
    <m/>
    <m/>
    <s v="КЧК"/>
    <m/>
    <m/>
    <m/>
    <m/>
    <m/>
    <d v="2025-08-10T00:00:00"/>
    <s v="КЧК В КАЖДОМ КЛАССЕ"/>
    <s v="Москва"/>
    <n v="28"/>
    <n v="28"/>
  </r>
  <r>
    <n v="11"/>
    <x v="67"/>
    <x v="0"/>
    <x v="31"/>
    <x v="62"/>
    <n v="6732982"/>
    <x v="3"/>
    <s v="ОТЛ"/>
    <m/>
    <m/>
    <m/>
    <m/>
    <m/>
    <m/>
    <m/>
    <m/>
    <m/>
    <s v="КЧК"/>
    <m/>
    <m/>
    <m/>
    <m/>
    <m/>
    <d v="2025-08-10T00:00:00"/>
    <s v="КЧК В КАЖДОМ КЛАССЕ"/>
    <s v="Москва"/>
    <n v="28"/>
    <n v="28"/>
  </r>
  <r>
    <n v="13"/>
    <x v="32"/>
    <x v="0"/>
    <x v="21"/>
    <x v="33"/>
    <n v="6516030"/>
    <x v="4"/>
    <s v="ОТЛ"/>
    <m/>
    <m/>
    <s v="ЛК"/>
    <m/>
    <m/>
    <m/>
    <m/>
    <m/>
    <m/>
    <s v="КЧК"/>
    <m/>
    <m/>
    <m/>
    <m/>
    <m/>
    <d v="2025-08-10T00:00:00"/>
    <s v="КЧК В КАЖДОМ КЛАССЕ"/>
    <s v="Москва"/>
    <n v="28"/>
    <n v="56"/>
  </r>
  <r>
    <n v="17"/>
    <x v="80"/>
    <x v="1"/>
    <x v="38"/>
    <x v="72"/>
    <n v="7196036"/>
    <x v="6"/>
    <s v="ОТЛ"/>
    <m/>
    <m/>
    <m/>
    <m/>
    <m/>
    <m/>
    <m/>
    <m/>
    <m/>
    <m/>
    <s v="ЮКЧК"/>
    <m/>
    <m/>
    <m/>
    <m/>
    <d v="2025-08-10T00:00:00"/>
    <s v="КЧК В КАЖДОМ КЛАССЕ"/>
    <s v="Москва"/>
    <n v="28"/>
    <n v="28"/>
  </r>
  <r>
    <n v="19"/>
    <x v="48"/>
    <x v="1"/>
    <x v="25"/>
    <x v="45"/>
    <n v="7056230"/>
    <x v="0"/>
    <s v="ОТЛ"/>
    <m/>
    <s v="ЛСЮ"/>
    <m/>
    <m/>
    <m/>
    <m/>
    <m/>
    <m/>
    <m/>
    <m/>
    <s v="ЮКЧК"/>
    <m/>
    <m/>
    <m/>
    <m/>
    <d v="2025-08-10T00:00:00"/>
    <s v="КЧК В КАЖДОМ КЛАССЕ"/>
    <s v="Москва"/>
    <n v="28"/>
    <n v="56"/>
  </r>
  <r>
    <n v="21"/>
    <x v="86"/>
    <x v="1"/>
    <x v="17"/>
    <x v="30"/>
    <n v="6858283"/>
    <x v="1"/>
    <s v="ОТЛ"/>
    <m/>
    <m/>
    <m/>
    <m/>
    <m/>
    <m/>
    <m/>
    <m/>
    <m/>
    <s v="КЧК"/>
    <m/>
    <m/>
    <m/>
    <m/>
    <m/>
    <d v="2025-08-10T00:00:00"/>
    <s v="КЧК В КАЖДОМ КЛАССЕ"/>
    <s v="Москва"/>
    <n v="28"/>
    <n v="28"/>
  </r>
  <r>
    <n v="24"/>
    <x v="87"/>
    <x v="1"/>
    <x v="5"/>
    <x v="78"/>
    <n v="6668803"/>
    <x v="2"/>
    <s v="ОТЛ"/>
    <m/>
    <m/>
    <m/>
    <s v="ЛС"/>
    <m/>
    <m/>
    <m/>
    <m/>
    <m/>
    <s v="КЧК"/>
    <m/>
    <m/>
    <m/>
    <m/>
    <m/>
    <d v="2025-08-10T00:00:00"/>
    <s v="КЧК В КАЖДОМ КЛАССЕ"/>
    <s v="Москва"/>
    <n v="28"/>
    <n v="56"/>
  </r>
  <r>
    <n v="27"/>
    <x v="119"/>
    <x v="1"/>
    <x v="5"/>
    <x v="105"/>
    <n v="6099759"/>
    <x v="3"/>
    <s v="ОТЛ"/>
    <m/>
    <m/>
    <m/>
    <m/>
    <m/>
    <m/>
    <m/>
    <m/>
    <m/>
    <s v="КЧК"/>
    <m/>
    <m/>
    <m/>
    <m/>
    <m/>
    <d v="2025-08-10T00:00:00"/>
    <s v="КЧК В КАЖДОМ КЛАССЕ"/>
    <s v="Москва"/>
    <n v="28"/>
    <n v="28"/>
  </r>
  <r>
    <n v="28"/>
    <x v="44"/>
    <x v="1"/>
    <x v="5"/>
    <x v="42"/>
    <n v="6414209"/>
    <x v="4"/>
    <s v="ОТЛ"/>
    <m/>
    <m/>
    <m/>
    <m/>
    <m/>
    <m/>
    <m/>
    <m/>
    <m/>
    <s v="КЧК"/>
    <m/>
    <m/>
    <m/>
    <m/>
    <m/>
    <d v="2025-08-10T00:00:00"/>
    <s v="КЧК В КАЖДОМ КЛАССЕ"/>
    <s v="Москва"/>
    <n v="28"/>
    <n v="28"/>
  </r>
  <r>
    <n v="29"/>
    <x v="39"/>
    <x v="1"/>
    <x v="11"/>
    <x v="37"/>
    <n v="4893175"/>
    <x v="5"/>
    <s v="ОТЛ"/>
    <m/>
    <m/>
    <m/>
    <m/>
    <m/>
    <s v="ЛВС"/>
    <m/>
    <m/>
    <m/>
    <m/>
    <m/>
    <s v="ВКЧК"/>
    <m/>
    <m/>
    <m/>
    <d v="2025-08-10T00:00:00"/>
    <s v="КЧК В КАЖДОМ КЛАССЕ"/>
    <s v="Москва"/>
    <n v="28"/>
    <n v="56"/>
  </r>
  <r>
    <s v="10.08.2025 - г. Москва"/>
    <x v="13"/>
    <x v="28"/>
    <x v="10"/>
    <x v="13"/>
    <m/>
    <x v="7"/>
    <m/>
    <m/>
    <m/>
    <m/>
    <m/>
    <m/>
    <m/>
    <m/>
    <m/>
    <m/>
    <m/>
    <m/>
    <m/>
    <m/>
    <m/>
    <m/>
    <m/>
    <m/>
    <m/>
    <m/>
    <m/>
  </r>
  <r>
    <n v="4"/>
    <x v="56"/>
    <x v="0"/>
    <x v="25"/>
    <x v="45"/>
    <s v="7056226"/>
    <x v="6"/>
    <s v="ОТЛ"/>
    <s v="ЛКЮ"/>
    <m/>
    <m/>
    <m/>
    <m/>
    <m/>
    <m/>
    <m/>
    <m/>
    <m/>
    <s v="ЮКЧК"/>
    <m/>
    <m/>
    <m/>
    <m/>
    <d v="2025-08-16T00:00:00"/>
    <s v="КЧК В КАЖДОМ КЛАССЕ"/>
    <s v="р-н. Рязанский, д. Семено-Оленинское"/>
    <n v="43"/>
    <n v="86"/>
  </r>
  <r>
    <n v="5"/>
    <x v="84"/>
    <x v="0"/>
    <x v="31"/>
    <x v="76"/>
    <s v="7182024"/>
    <x v="0"/>
    <s v="ОТЛ"/>
    <m/>
    <m/>
    <m/>
    <m/>
    <m/>
    <m/>
    <m/>
    <m/>
    <m/>
    <m/>
    <s v="ЮКЧК"/>
    <m/>
    <m/>
    <m/>
    <m/>
    <d v="2025-08-16T00:00:00"/>
    <s v="КЧК В КАЖДОМ КЛАССЕ"/>
    <s v="р-н. Рязанский, д. Семено-Оленинское"/>
    <n v="43"/>
    <n v="43"/>
  </r>
  <r>
    <n v="6"/>
    <x v="118"/>
    <x v="0"/>
    <x v="5"/>
    <x v="29"/>
    <s v="6863305"/>
    <x v="1"/>
    <s v="ОТЛ"/>
    <m/>
    <m/>
    <m/>
    <m/>
    <m/>
    <m/>
    <m/>
    <m/>
    <m/>
    <s v="КЧК"/>
    <m/>
    <m/>
    <m/>
    <m/>
    <m/>
    <d v="2025-08-16T00:00:00"/>
    <s v="КЧК В КАЖДОМ КЛАССЕ"/>
    <s v="р-н. Рязанский, д. Семено-Оленинское"/>
    <n v="43"/>
    <n v="43"/>
  </r>
  <r>
    <n v="10"/>
    <x v="46"/>
    <x v="0"/>
    <x v="31"/>
    <x v="43"/>
    <s v="6866699"/>
    <x v="2"/>
    <s v="ОТЛ"/>
    <m/>
    <m/>
    <m/>
    <m/>
    <m/>
    <m/>
    <m/>
    <m/>
    <m/>
    <s v="КЧК"/>
    <m/>
    <m/>
    <m/>
    <m/>
    <m/>
    <d v="2025-08-16T00:00:00"/>
    <s v="КЧК В КАЖДОМ КЛАССЕ"/>
    <s v="р-н. Рязанский, д. Семено-Оленинское"/>
    <n v="43"/>
    <n v="43"/>
  </r>
  <r>
    <n v="12"/>
    <x v="21"/>
    <x v="0"/>
    <x v="5"/>
    <x v="53"/>
    <s v="6738229"/>
    <x v="3"/>
    <s v="ОТЛ"/>
    <m/>
    <m/>
    <m/>
    <m/>
    <m/>
    <m/>
    <m/>
    <m/>
    <m/>
    <s v="КЧК"/>
    <m/>
    <m/>
    <m/>
    <m/>
    <m/>
    <d v="2025-08-16T00:00:00"/>
    <s v="КЧК В КАЖДОМ КЛАССЕ"/>
    <s v="р-н. Рязанский, д. Семено-Оленинское"/>
    <n v="43"/>
    <n v="43"/>
  </r>
  <r>
    <n v="15"/>
    <x v="40"/>
    <x v="0"/>
    <x v="23"/>
    <x v="38"/>
    <s v="6513806"/>
    <x v="4"/>
    <s v="ОТЛ"/>
    <m/>
    <m/>
    <s v="ЛК"/>
    <m/>
    <m/>
    <m/>
    <m/>
    <m/>
    <m/>
    <s v="КЧК"/>
    <m/>
    <m/>
    <m/>
    <m/>
    <m/>
    <d v="2025-08-16T00:00:00"/>
    <s v="КЧК В КАЖДОМ КЛАССЕ"/>
    <s v="р-н. Рязанский, д. Семено-Оленинское"/>
    <n v="43"/>
    <n v="86"/>
  </r>
  <r>
    <n v="17"/>
    <x v="79"/>
    <x v="0"/>
    <x v="37"/>
    <x v="71"/>
    <s v="5453802"/>
    <x v="5"/>
    <s v="ОТЛ"/>
    <m/>
    <m/>
    <m/>
    <m/>
    <s v="ЛВК"/>
    <m/>
    <m/>
    <m/>
    <m/>
    <m/>
    <m/>
    <s v="ВКЧК"/>
    <m/>
    <m/>
    <m/>
    <d v="2025-08-16T00:00:00"/>
    <s v="КЧК В КАЖДОМ КЛАССЕ"/>
    <s v="р-н. Рязанский, д. Семено-Оленинское"/>
    <n v="43"/>
    <n v="86"/>
  </r>
  <r>
    <n v="25"/>
    <x v="80"/>
    <x v="1"/>
    <x v="38"/>
    <x v="72"/>
    <s v="HR 19415 RW"/>
    <x v="6"/>
    <s v="ОТЛ"/>
    <m/>
    <s v="ЛСЮ"/>
    <m/>
    <m/>
    <m/>
    <m/>
    <m/>
    <m/>
    <m/>
    <s v="КЧК"/>
    <s v="ЮКЧК"/>
    <m/>
    <m/>
    <m/>
    <m/>
    <d v="2025-08-16T00:00:00"/>
    <s v="КЧК В КАЖДОМ КЛАССЕ"/>
    <s v="р-н. Рязанский, д. Семено-Оленинское"/>
    <n v="43"/>
    <n v="86"/>
  </r>
  <r>
    <n v="29"/>
    <x v="62"/>
    <x v="1"/>
    <x v="5"/>
    <x v="29"/>
    <s v="6863312"/>
    <x v="1"/>
    <s v="ОТЛ"/>
    <m/>
    <m/>
    <m/>
    <m/>
    <m/>
    <m/>
    <m/>
    <m/>
    <m/>
    <s v="КЧК"/>
    <m/>
    <m/>
    <m/>
    <m/>
    <m/>
    <d v="2025-08-16T00:00:00"/>
    <s v="КЧК В КАЖДОМ КЛАССЕ"/>
    <s v="р-н. Рязанский, д. Семено-Оленинское"/>
    <n v="43"/>
    <n v="43"/>
  </r>
  <r>
    <n v="34"/>
    <x v="87"/>
    <x v="1"/>
    <x v="5"/>
    <x v="78"/>
    <s v="6668803"/>
    <x v="2"/>
    <s v="ОТЛ"/>
    <m/>
    <m/>
    <m/>
    <s v="ЛС"/>
    <m/>
    <m/>
    <m/>
    <m/>
    <m/>
    <s v="КЧК"/>
    <m/>
    <m/>
    <m/>
    <m/>
    <m/>
    <d v="2025-08-16T00:00:00"/>
    <s v="КЧК В КАЖДОМ КЛАССЕ"/>
    <s v="р-н. Рязанский, д. Семено-Оленинское"/>
    <n v="43"/>
    <n v="86"/>
  </r>
  <r>
    <n v="36"/>
    <x v="37"/>
    <x v="1"/>
    <x v="0"/>
    <x v="35"/>
    <s v="6224928"/>
    <x v="3"/>
    <s v="ОТЛ"/>
    <m/>
    <m/>
    <m/>
    <m/>
    <m/>
    <m/>
    <m/>
    <m/>
    <m/>
    <s v="КЧК"/>
    <m/>
    <m/>
    <m/>
    <m/>
    <m/>
    <d v="2025-08-16T00:00:00"/>
    <s v="КЧК В КАЖДОМ КЛАССЕ"/>
    <s v="р-н. Рязанский, д. Семено-Оленинское"/>
    <n v="43"/>
    <n v="43"/>
  </r>
  <r>
    <n v="39"/>
    <x v="11"/>
    <x v="1"/>
    <x v="5"/>
    <x v="11"/>
    <s v="5866826"/>
    <x v="4"/>
    <s v="ОТЛ"/>
    <m/>
    <m/>
    <m/>
    <m/>
    <m/>
    <m/>
    <m/>
    <m/>
    <m/>
    <s v="КЧК"/>
    <m/>
    <m/>
    <m/>
    <m/>
    <m/>
    <d v="2025-08-16T00:00:00"/>
    <s v="КЧК В КАЖДОМ КЛАССЕ"/>
    <s v="р-н. Рязанский, д. Семено-Оленинское"/>
    <n v="43"/>
    <n v="43"/>
  </r>
  <r>
    <n v="41"/>
    <x v="45"/>
    <x v="1"/>
    <x v="0"/>
    <x v="40"/>
    <s v="4892709"/>
    <x v="5"/>
    <s v="ОТЛ"/>
    <m/>
    <m/>
    <m/>
    <m/>
    <m/>
    <s v="ЛВС"/>
    <m/>
    <m/>
    <m/>
    <m/>
    <m/>
    <s v="ВКЧК"/>
    <m/>
    <m/>
    <m/>
    <d v="2025-08-16T00:00:00"/>
    <s v="КЧК В КАЖДОМ КЛАССЕ"/>
    <s v="р-н. Рязанский, д. Семено-Оленинское"/>
    <n v="43"/>
    <n v="86"/>
  </r>
  <r>
    <s v="16.08.2025 - г. р-н. Рязанский, д. Семено-Оленинское"/>
    <x v="13"/>
    <x v="29"/>
    <x v="10"/>
    <x v="13"/>
    <m/>
    <x v="7"/>
    <m/>
    <m/>
    <m/>
    <m/>
    <m/>
    <m/>
    <m/>
    <m/>
    <m/>
    <m/>
    <m/>
    <m/>
    <m/>
    <m/>
    <m/>
    <m/>
    <m/>
    <m/>
    <m/>
    <m/>
    <m/>
  </r>
  <r>
    <s v="А"/>
    <x v="84"/>
    <x v="0"/>
    <x v="31"/>
    <x v="76"/>
    <s v="7182024"/>
    <x v="0"/>
    <s v="ОТЛ"/>
    <s v="ЛКЮ"/>
    <m/>
    <m/>
    <m/>
    <m/>
    <m/>
    <m/>
    <m/>
    <m/>
    <m/>
    <s v="ЮКЧК"/>
    <m/>
    <m/>
    <m/>
    <m/>
    <d v="2025-08-17T00:00:00"/>
    <s v="КЧК В КАЖДОМ КЛАССЕ"/>
    <s v="р-н. Рязанский, д. Семено-Оленинское"/>
    <n v="44"/>
    <n v="88"/>
  </r>
  <r>
    <n v="7"/>
    <x v="118"/>
    <x v="0"/>
    <x v="5"/>
    <x v="29"/>
    <s v="6863305"/>
    <x v="1"/>
    <s v="ОТЛ"/>
    <m/>
    <m/>
    <m/>
    <m/>
    <m/>
    <m/>
    <m/>
    <m/>
    <m/>
    <s v="КЧК"/>
    <m/>
    <m/>
    <m/>
    <m/>
    <m/>
    <d v="2025-08-17T00:00:00"/>
    <s v="КЧК В КАЖДОМ КЛАССЕ"/>
    <s v="р-н. Рязанский, д. Семено-Оленинское"/>
    <n v="44"/>
    <n v="44"/>
  </r>
  <r>
    <n v="10"/>
    <x v="40"/>
    <x v="0"/>
    <x v="23"/>
    <x v="38"/>
    <s v="6513806"/>
    <x v="2"/>
    <s v="ОТЛ"/>
    <m/>
    <m/>
    <m/>
    <m/>
    <m/>
    <m/>
    <m/>
    <m/>
    <m/>
    <s v="КЧК"/>
    <m/>
    <m/>
    <m/>
    <m/>
    <m/>
    <d v="2025-08-17T00:00:00"/>
    <s v="КЧК В КАЖДОМ КЛАССЕ"/>
    <s v="р-н. Рязанский, д. Семено-Оленинское"/>
    <n v="44"/>
    <n v="44"/>
  </r>
  <r>
    <n v="14"/>
    <x v="41"/>
    <x v="0"/>
    <x v="5"/>
    <x v="39"/>
    <s v="5975521"/>
    <x v="3"/>
    <s v="ОТЛ"/>
    <m/>
    <m/>
    <m/>
    <m/>
    <m/>
    <m/>
    <m/>
    <m/>
    <m/>
    <s v="КЧК"/>
    <m/>
    <m/>
    <m/>
    <m/>
    <m/>
    <d v="2025-08-17T00:00:00"/>
    <s v="КЧК В КАЖДОМ КЛАССЕ"/>
    <s v="р-н. Рязанский, д. Семено-Оленинское"/>
    <n v="44"/>
    <n v="44"/>
  </r>
  <r>
    <n v="17"/>
    <x v="69"/>
    <x v="0"/>
    <x v="5"/>
    <x v="63"/>
    <s v="6514481"/>
    <x v="4"/>
    <s v="ОТЛ"/>
    <m/>
    <m/>
    <s v="ЛК"/>
    <m/>
    <m/>
    <m/>
    <m/>
    <m/>
    <m/>
    <s v="КЧК"/>
    <m/>
    <m/>
    <m/>
    <m/>
    <m/>
    <d v="2025-08-17T00:00:00"/>
    <s v="КЧК В КАЖДОМ КЛАССЕ"/>
    <s v="р-н. Рязанский, д. Семено-Оленинское"/>
    <n v="44"/>
    <n v="88"/>
  </r>
  <r>
    <n v="20"/>
    <x v="85"/>
    <x v="0"/>
    <x v="22"/>
    <x v="77"/>
    <s v="4892627"/>
    <x v="5"/>
    <s v="ОТЛ"/>
    <m/>
    <m/>
    <m/>
    <m/>
    <s v="ЛВК"/>
    <m/>
    <m/>
    <m/>
    <m/>
    <m/>
    <m/>
    <s v="ВКЧК"/>
    <m/>
    <m/>
    <m/>
    <d v="2025-08-17T00:00:00"/>
    <s v="КЧК В КАЖДОМ КЛАССЕ"/>
    <s v="р-н. Рязанский, д. Семено-Оленинское"/>
    <n v="44"/>
    <n v="88"/>
  </r>
  <r>
    <n v="27"/>
    <x v="80"/>
    <x v="1"/>
    <x v="38"/>
    <x v="72"/>
    <s v="HR 19415 RW"/>
    <x v="6"/>
    <s v="ОТЛ"/>
    <m/>
    <m/>
    <m/>
    <m/>
    <m/>
    <m/>
    <m/>
    <m/>
    <m/>
    <m/>
    <s v="ЮКЧК"/>
    <m/>
    <m/>
    <m/>
    <m/>
    <d v="2025-08-17T00:00:00"/>
    <s v="КЧК В КАЖДОМ КЛАССЕ"/>
    <s v="р-н. Рязанский, д. Семено-Оленинское"/>
    <n v="44"/>
    <n v="44"/>
  </r>
  <r>
    <n v="28"/>
    <x v="48"/>
    <x v="1"/>
    <x v="25"/>
    <x v="45"/>
    <s v="7056230"/>
    <x v="0"/>
    <s v="ОТЛ"/>
    <m/>
    <s v="ЛСЮ"/>
    <m/>
    <m/>
    <m/>
    <m/>
    <m/>
    <m/>
    <m/>
    <m/>
    <s v="ЮКЧК"/>
    <m/>
    <m/>
    <m/>
    <m/>
    <d v="2025-08-17T00:00:00"/>
    <s v="КЧК В КАЖДОМ КЛАССЕ"/>
    <s v="р-н. Рязанский, д. Семено-Оленинское"/>
    <n v="44"/>
    <n v="88"/>
  </r>
  <r>
    <n v="36"/>
    <x v="54"/>
    <x v="1"/>
    <x v="28"/>
    <x v="51"/>
    <s v="6868285"/>
    <x v="1"/>
    <s v="ОТЛ"/>
    <m/>
    <m/>
    <m/>
    <m/>
    <m/>
    <m/>
    <m/>
    <m/>
    <m/>
    <s v="КЧК"/>
    <m/>
    <m/>
    <m/>
    <m/>
    <m/>
    <d v="2025-08-17T00:00:00"/>
    <s v="КЧК В КАЖДОМ КЛАССЕ"/>
    <s v="р-н. Рязанский, д. Семено-Оленинское"/>
    <n v="44"/>
    <n v="44"/>
  </r>
  <r>
    <n v="40"/>
    <x v="121"/>
    <x v="1"/>
    <x v="46"/>
    <x v="107"/>
    <s v="6516327"/>
    <x v="2"/>
    <s v="ОТЛ"/>
    <m/>
    <m/>
    <m/>
    <s v="ЛС"/>
    <m/>
    <m/>
    <m/>
    <m/>
    <m/>
    <s v="КЧК"/>
    <m/>
    <m/>
    <m/>
    <m/>
    <m/>
    <d v="2025-08-17T00:00:00"/>
    <s v="КЧК В КАЖДОМ КЛАССЕ"/>
    <s v="р-н. Рязанский, д. Семено-Оленинское"/>
    <n v="44"/>
    <n v="88"/>
  </r>
  <r>
    <n v="41"/>
    <x v="37"/>
    <x v="1"/>
    <x v="0"/>
    <x v="35"/>
    <s v="6224928"/>
    <x v="3"/>
    <s v="ОТЛ"/>
    <m/>
    <m/>
    <m/>
    <m/>
    <m/>
    <m/>
    <m/>
    <m/>
    <m/>
    <s v="КЧК"/>
    <m/>
    <m/>
    <m/>
    <m/>
    <m/>
    <d v="2025-08-17T00:00:00"/>
    <s v="КЧК В КАЖДОМ КЛАССЕ"/>
    <s v="р-н. Рязанский, д. Семено-Оленинское"/>
    <n v="44"/>
    <n v="44"/>
  </r>
  <r>
    <n v="45"/>
    <x v="122"/>
    <x v="1"/>
    <x v="20"/>
    <x v="32"/>
    <s v="5582974"/>
    <x v="4"/>
    <s v="ОТЛ"/>
    <m/>
    <m/>
    <m/>
    <m/>
    <m/>
    <m/>
    <m/>
    <m/>
    <m/>
    <s v="КЧК"/>
    <m/>
    <m/>
    <m/>
    <m/>
    <m/>
    <d v="2025-08-17T00:00:00"/>
    <s v="КЧК В КАЖДОМ КЛАССЕ"/>
    <s v="р-н. Рязанский, д. Семено-Оленинское"/>
    <n v="44"/>
    <n v="44"/>
  </r>
  <r>
    <n v="46"/>
    <x v="45"/>
    <x v="1"/>
    <x v="0"/>
    <x v="40"/>
    <s v="4892709"/>
    <x v="5"/>
    <s v="ОТЛ"/>
    <m/>
    <m/>
    <m/>
    <m/>
    <m/>
    <s v="ЛВС"/>
    <m/>
    <m/>
    <m/>
    <m/>
    <m/>
    <s v="ВКЧК"/>
    <m/>
    <m/>
    <m/>
    <d v="2025-08-17T00:00:00"/>
    <s v="КЧК В КАЖДОМ КЛАССЕ"/>
    <s v="р-н. Рязанский, д. Семено-Оленинское"/>
    <n v="44"/>
    <n v="88"/>
  </r>
  <r>
    <s v="17.08.2025 - г. р-н. Рязанский, д. Семено-Оленинское"/>
    <x v="13"/>
    <x v="30"/>
    <x v="10"/>
    <x v="13"/>
    <m/>
    <x v="7"/>
    <m/>
    <m/>
    <m/>
    <m/>
    <m/>
    <m/>
    <m/>
    <m/>
    <m/>
    <m/>
    <m/>
    <m/>
    <m/>
    <m/>
    <m/>
    <m/>
    <m/>
    <m/>
    <m/>
    <m/>
    <m/>
  </r>
  <r>
    <n v="5"/>
    <x v="56"/>
    <x v="0"/>
    <x v="25"/>
    <x v="45"/>
    <s v="7056226"/>
    <x v="6"/>
    <s v="ОТЛ"/>
    <m/>
    <m/>
    <m/>
    <m/>
    <m/>
    <m/>
    <m/>
    <m/>
    <m/>
    <m/>
    <s v="ЮКЧК"/>
    <m/>
    <m/>
    <m/>
    <m/>
    <d v="2025-08-23T00:00:00"/>
    <s v="КЧК В КАЖДОМ КЛАССЕ"/>
    <s v="Нижний-Новгород"/>
    <n v="50"/>
    <n v="50"/>
  </r>
  <r>
    <n v="8"/>
    <x v="123"/>
    <x v="0"/>
    <x v="47"/>
    <x v="108"/>
    <s v="7186224"/>
    <x v="0"/>
    <s v="ОТЛ"/>
    <s v="ЛКЮ"/>
    <m/>
    <m/>
    <m/>
    <m/>
    <m/>
    <m/>
    <m/>
    <m/>
    <m/>
    <s v="ЮКЧК"/>
    <m/>
    <m/>
    <m/>
    <m/>
    <d v="2025-08-23T00:00:00"/>
    <s v="КЧК В КАЖДОМ КЛАССЕ"/>
    <s v="Нижний-Новгород"/>
    <n v="50"/>
    <n v="100"/>
  </r>
  <r>
    <n v="12"/>
    <x v="120"/>
    <x v="0"/>
    <x v="46"/>
    <x v="106"/>
    <s v="7057747"/>
    <x v="1"/>
    <s v="ОТЛ"/>
    <m/>
    <m/>
    <m/>
    <m/>
    <m/>
    <m/>
    <m/>
    <m/>
    <m/>
    <s v="КЧК"/>
    <m/>
    <m/>
    <m/>
    <m/>
    <m/>
    <d v="2025-08-23T00:00:00"/>
    <s v="КЧК В КАЖДОМ КЛАССЕ"/>
    <s v="Нижний-Новгород"/>
    <n v="50"/>
    <n v="50"/>
  </r>
  <r>
    <n v="16"/>
    <x v="40"/>
    <x v="0"/>
    <x v="23"/>
    <x v="38"/>
    <s v="6513806"/>
    <x v="2"/>
    <s v="ОТЛ"/>
    <m/>
    <m/>
    <s v="ЛК"/>
    <m/>
    <m/>
    <m/>
    <m/>
    <m/>
    <m/>
    <s v="КЧК"/>
    <m/>
    <m/>
    <m/>
    <m/>
    <m/>
    <d v="2025-08-23T00:00:00"/>
    <s v="КЧК В КАЖДОМ КЛАССЕ"/>
    <s v="Нижний-Новгород"/>
    <n v="50"/>
    <n v="100"/>
  </r>
  <r>
    <n v="21"/>
    <x v="31"/>
    <x v="0"/>
    <x v="20"/>
    <x v="32"/>
    <s v="5582972"/>
    <x v="3"/>
    <s v="ОТЛ"/>
    <m/>
    <m/>
    <m/>
    <m/>
    <m/>
    <m/>
    <m/>
    <m/>
    <m/>
    <s v="КЧК"/>
    <m/>
    <m/>
    <m/>
    <m/>
    <m/>
    <d v="2025-08-23T00:00:00"/>
    <s v="КЧК В КАЖДОМ КЛАССЕ"/>
    <s v="Нижний-Новгород"/>
    <n v="50"/>
    <n v="50"/>
  </r>
  <r>
    <n v="22"/>
    <x v="124"/>
    <x v="0"/>
    <x v="8"/>
    <x v="109"/>
    <s v="6519424"/>
    <x v="4"/>
    <s v="ОТЛ"/>
    <m/>
    <m/>
    <m/>
    <m/>
    <m/>
    <m/>
    <m/>
    <m/>
    <m/>
    <s v="КЧК"/>
    <m/>
    <m/>
    <m/>
    <m/>
    <m/>
    <d v="2025-08-23T00:00:00"/>
    <s v="КЧК В КАЖДОМ КЛАССЕ"/>
    <s v="Нижний-Новгород"/>
    <n v="50"/>
    <n v="50"/>
  </r>
  <r>
    <n v="24"/>
    <x v="125"/>
    <x v="0"/>
    <x v="31"/>
    <x v="110"/>
    <s v="4767635"/>
    <x v="5"/>
    <s v="ОТЛ"/>
    <m/>
    <m/>
    <m/>
    <m/>
    <m/>
    <s v="ЛВК"/>
    <m/>
    <m/>
    <m/>
    <m/>
    <m/>
    <s v="ВКЧК"/>
    <m/>
    <m/>
    <m/>
    <d v="2025-08-23T00:00:00"/>
    <s v="КЧК В КАЖДОМ КЛАССЕ"/>
    <s v="Нижний-Новгород"/>
    <n v="50"/>
    <n v="100"/>
  </r>
  <r>
    <n v="32"/>
    <x v="90"/>
    <x v="1"/>
    <x v="5"/>
    <x v="80"/>
    <s v="7180607"/>
    <x v="6"/>
    <s v="ОТЛ"/>
    <m/>
    <s v="ЛСЮ"/>
    <m/>
    <m/>
    <m/>
    <m/>
    <m/>
    <m/>
    <m/>
    <m/>
    <s v="ЮКЧК"/>
    <m/>
    <m/>
    <m/>
    <m/>
    <d v="2025-08-23T00:00:00"/>
    <s v="КЧК В КАЖДОМ КЛАССЕ"/>
    <s v="Нижний-Новгород"/>
    <n v="50"/>
    <n v="100"/>
  </r>
  <r>
    <n v="36"/>
    <x v="126"/>
    <x v="1"/>
    <x v="41"/>
    <x v="84"/>
    <s v="7181570"/>
    <x v="0"/>
    <s v="ОТЛ"/>
    <m/>
    <m/>
    <m/>
    <m/>
    <m/>
    <m/>
    <m/>
    <m/>
    <m/>
    <m/>
    <s v="ЮКЧК"/>
    <m/>
    <m/>
    <m/>
    <m/>
    <d v="2025-08-23T00:00:00"/>
    <s v="КЧК В КАЖДОМ КЛАССЕ"/>
    <s v="Нижний-Новгород"/>
    <n v="50"/>
    <n v="50"/>
  </r>
  <r>
    <n v="37"/>
    <x v="33"/>
    <x v="1"/>
    <x v="18"/>
    <x v="34"/>
    <s v="6869358"/>
    <x v="1"/>
    <s v="ОТЛ"/>
    <m/>
    <m/>
    <m/>
    <m/>
    <m/>
    <m/>
    <m/>
    <m/>
    <m/>
    <s v="КЧК"/>
    <m/>
    <m/>
    <m/>
    <m/>
    <m/>
    <d v="2025-08-23T00:00:00"/>
    <s v="КЧК В КАЖДОМ КЛАССЕ"/>
    <s v="Нижний-Новгород"/>
    <n v="50"/>
    <n v="50"/>
  </r>
  <r>
    <n v="42"/>
    <x v="87"/>
    <x v="1"/>
    <x v="5"/>
    <x v="78"/>
    <s v="6668803"/>
    <x v="2"/>
    <s v="ОТЛ"/>
    <m/>
    <m/>
    <m/>
    <m/>
    <m/>
    <m/>
    <m/>
    <m/>
    <m/>
    <s v="КЧК"/>
    <m/>
    <m/>
    <m/>
    <m/>
    <m/>
    <d v="2025-08-23T00:00:00"/>
    <s v="КЧК В КАЖДОМ КЛАССЕ"/>
    <s v="Нижний-Новгород"/>
    <n v="50"/>
    <n v="50"/>
  </r>
  <r>
    <n v="45"/>
    <x v="119"/>
    <x v="1"/>
    <x v="5"/>
    <x v="105"/>
    <s v="6099759"/>
    <x v="3"/>
    <s v="ОТЛ"/>
    <m/>
    <m/>
    <m/>
    <m/>
    <m/>
    <m/>
    <m/>
    <m/>
    <m/>
    <s v="КЧК"/>
    <m/>
    <m/>
    <m/>
    <m/>
    <m/>
    <d v="2025-08-23T00:00:00"/>
    <s v="КЧК В КАЖДОМ КЛАССЕ"/>
    <s v="Нижний-Новгород"/>
    <n v="50"/>
    <n v="50"/>
  </r>
  <r>
    <n v="49"/>
    <x v="11"/>
    <x v="1"/>
    <x v="5"/>
    <x v="11"/>
    <s v="5866826"/>
    <x v="4"/>
    <s v="ОТЛ"/>
    <s v="ЛС"/>
    <m/>
    <m/>
    <m/>
    <m/>
    <m/>
    <m/>
    <m/>
    <m/>
    <s v="КЧК"/>
    <m/>
    <m/>
    <m/>
    <m/>
    <m/>
    <d v="2025-08-23T00:00:00"/>
    <s v="КЧК В КАЖДОМ КЛАССЕ"/>
    <s v="Нижний-Новгород"/>
    <n v="50"/>
    <n v="100"/>
  </r>
  <r>
    <s v="23.08.2025 - г. Нижнний-Новгород"/>
    <x v="13"/>
    <x v="31"/>
    <x v="10"/>
    <x v="13"/>
    <m/>
    <x v="7"/>
    <m/>
    <m/>
    <m/>
    <m/>
    <m/>
    <m/>
    <m/>
    <m/>
    <m/>
    <m/>
    <m/>
    <m/>
    <m/>
    <m/>
    <m/>
    <m/>
    <m/>
    <m/>
    <m/>
    <m/>
    <m/>
  </r>
  <r>
    <n v="1"/>
    <x v="127"/>
    <x v="0"/>
    <x v="48"/>
    <x v="111"/>
    <s v="7183763"/>
    <x v="6"/>
    <s v="ОТЛ"/>
    <s v="ЛКЮ"/>
    <m/>
    <m/>
    <m/>
    <m/>
    <m/>
    <m/>
    <m/>
    <m/>
    <m/>
    <s v="ЮКЧК"/>
    <m/>
    <m/>
    <m/>
    <m/>
    <d v="2025-08-23T00:00:00"/>
    <s v="КЧК"/>
    <s v="Комсомольск-на-Амуре"/>
    <n v="6"/>
    <n v="6"/>
  </r>
  <r>
    <n v="3"/>
    <x v="15"/>
    <x v="0"/>
    <x v="11"/>
    <x v="15"/>
    <s v="5978613"/>
    <x v="3"/>
    <s v="ОТЛ"/>
    <m/>
    <m/>
    <s v="ЛК"/>
    <m/>
    <m/>
    <m/>
    <m/>
    <m/>
    <m/>
    <s v="КЧК"/>
    <m/>
    <m/>
    <m/>
    <m/>
    <m/>
    <d v="2025-08-23T00:00:00"/>
    <s v="КЧК"/>
    <s v="Комсомольск-на-Амуре"/>
    <n v="6"/>
    <n v="6"/>
  </r>
  <r>
    <n v="4"/>
    <x v="16"/>
    <x v="1"/>
    <x v="12"/>
    <x v="16"/>
    <s v="6517815"/>
    <x v="2"/>
    <s v="ОТЛ"/>
    <m/>
    <m/>
    <m/>
    <s v="ЛС"/>
    <m/>
    <m/>
    <m/>
    <m/>
    <m/>
    <s v="КЧК"/>
    <m/>
    <m/>
    <m/>
    <m/>
    <m/>
    <d v="2025-08-23T00:00:00"/>
    <s v="КЧК"/>
    <s v="Комсомольск-на-Амуре"/>
    <n v="6"/>
    <n v="6"/>
  </r>
  <r>
    <s v="23.08.2025 - г. Комсомольск-на-Амуре"/>
    <x v="13"/>
    <x v="32"/>
    <x v="10"/>
    <x v="13"/>
    <m/>
    <x v="7"/>
    <m/>
    <m/>
    <m/>
    <m/>
    <m/>
    <m/>
    <m/>
    <m/>
    <m/>
    <m/>
    <m/>
    <m/>
    <m/>
    <m/>
    <m/>
    <m/>
    <m/>
    <m/>
    <m/>
    <m/>
    <m/>
  </r>
  <r>
    <n v="2"/>
    <x v="128"/>
    <x v="0"/>
    <x v="5"/>
    <x v="53"/>
    <s v="6738230"/>
    <x v="2"/>
    <s v="ОТЛ"/>
    <m/>
    <m/>
    <s v="ЛК"/>
    <m/>
    <m/>
    <m/>
    <m/>
    <m/>
    <m/>
    <s v="КЧК"/>
    <m/>
    <m/>
    <m/>
    <m/>
    <m/>
    <d v="2025-08-30T00:00:00"/>
    <s v="КЧК"/>
    <s v="Симферополь"/>
    <n v="8"/>
    <n v="8"/>
  </r>
  <r>
    <n v="8"/>
    <x v="129"/>
    <x v="1"/>
    <x v="20"/>
    <x v="112"/>
    <s v="6090698"/>
    <x v="4"/>
    <s v="ОТЛ"/>
    <m/>
    <m/>
    <m/>
    <s v="ЛС"/>
    <m/>
    <m/>
    <m/>
    <m/>
    <m/>
    <s v="КЧК"/>
    <m/>
    <m/>
    <m/>
    <m/>
    <m/>
    <d v="2025-08-30T00:00:00"/>
    <s v="КЧК"/>
    <s v="Симферополь"/>
    <n v="8"/>
    <n v="8"/>
  </r>
  <r>
    <s v="30.08.2025 - г. Симферополь"/>
    <x v="13"/>
    <x v="33"/>
    <x v="10"/>
    <x v="13"/>
    <m/>
    <x v="7"/>
    <m/>
    <m/>
    <m/>
    <m/>
    <m/>
    <m/>
    <m/>
    <m/>
    <m/>
    <m/>
    <m/>
    <m/>
    <m/>
    <m/>
    <m/>
    <m/>
    <m/>
    <m/>
    <m/>
    <m/>
    <m/>
  </r>
  <r>
    <n v="1"/>
    <x v="107"/>
    <x v="0"/>
    <x v="18"/>
    <x v="96"/>
    <s v="7180920"/>
    <x v="6"/>
    <s v="ОТЛ"/>
    <s v="ЛКЮ"/>
    <m/>
    <m/>
    <m/>
    <m/>
    <m/>
    <m/>
    <m/>
    <m/>
    <m/>
    <s v="ЮКЧК"/>
    <m/>
    <m/>
    <m/>
    <m/>
    <d v="2025-08-31T00:00:00"/>
    <s v="КЧК"/>
    <s v="Челябинск"/>
    <n v="13"/>
    <n v="13"/>
  </r>
  <r>
    <n v="2"/>
    <x v="100"/>
    <x v="0"/>
    <x v="42"/>
    <x v="89"/>
    <s v="6513961"/>
    <x v="2"/>
    <s v="ОТЛ"/>
    <m/>
    <m/>
    <s v="ЛК"/>
    <m/>
    <m/>
    <m/>
    <m/>
    <m/>
    <m/>
    <s v="КЧК"/>
    <m/>
    <m/>
    <m/>
    <m/>
    <m/>
    <d v="2025-08-31T00:00:00"/>
    <s v="КЧК"/>
    <s v="Челябинск"/>
    <n v="13"/>
    <n v="13"/>
  </r>
  <r>
    <n v="7"/>
    <x v="104"/>
    <x v="1"/>
    <x v="1"/>
    <x v="93"/>
    <s v="7050883"/>
    <x v="0"/>
    <s v="ОТЛ"/>
    <m/>
    <s v="ЛСЮ"/>
    <m/>
    <m/>
    <m/>
    <m/>
    <m/>
    <m/>
    <m/>
    <m/>
    <s v="ЮКЧК"/>
    <m/>
    <m/>
    <m/>
    <m/>
    <d v="2025-08-31T00:00:00"/>
    <s v="КЧК"/>
    <s v="Челябинск"/>
    <n v="13"/>
    <n v="13"/>
  </r>
  <r>
    <n v="8"/>
    <x v="34"/>
    <x v="1"/>
    <x v="18"/>
    <x v="34"/>
    <s v="6869357"/>
    <x v="1"/>
    <s v="ОТЛ"/>
    <m/>
    <m/>
    <m/>
    <s v="ЛС"/>
    <m/>
    <m/>
    <m/>
    <m/>
    <m/>
    <s v="КЧК"/>
    <m/>
    <m/>
    <m/>
    <m/>
    <m/>
    <d v="2025-08-31T00:00:00"/>
    <s v="КЧК"/>
    <s v="Челябинск"/>
    <n v="13"/>
    <n v="13"/>
  </r>
  <r>
    <s v="31.08.2025 - г. Челябинск"/>
    <x v="13"/>
    <x v="34"/>
    <x v="10"/>
    <x v="13"/>
    <m/>
    <x v="7"/>
    <m/>
    <m/>
    <m/>
    <m/>
    <m/>
    <m/>
    <m/>
    <m/>
    <m/>
    <m/>
    <m/>
    <m/>
    <m/>
    <m/>
    <m/>
    <m/>
    <m/>
    <m/>
    <m/>
    <m/>
    <m/>
  </r>
  <r>
    <n v="4"/>
    <x v="123"/>
    <x v="0"/>
    <x v="47"/>
    <x v="108"/>
    <s v="7186224"/>
    <x v="6"/>
    <s v="ОТЛ"/>
    <m/>
    <m/>
    <m/>
    <m/>
    <m/>
    <m/>
    <m/>
    <m/>
    <m/>
    <m/>
    <s v="ЮКЧК"/>
    <m/>
    <m/>
    <m/>
    <m/>
    <d v="2025-09-06T00:00:00"/>
    <s v="КЧК В КАЖДОМ КЛАССЕ"/>
    <s v="Можга"/>
    <n v="26"/>
    <n v="26"/>
  </r>
  <r>
    <n v="6"/>
    <x v="93"/>
    <x v="0"/>
    <x v="18"/>
    <x v="82"/>
    <s v="7180913"/>
    <x v="0"/>
    <s v="ОТЛ"/>
    <s v="ЛКЮ"/>
    <m/>
    <m/>
    <m/>
    <m/>
    <m/>
    <m/>
    <m/>
    <m/>
    <m/>
    <s v="ЮКЧК"/>
    <m/>
    <m/>
    <m/>
    <m/>
    <d v="2025-09-06T00:00:00"/>
    <s v="КЧК В КАЖДОМ КЛАССЕ"/>
    <s v="Можга"/>
    <n v="26"/>
    <n v="52"/>
  </r>
  <r>
    <n v="8"/>
    <x v="17"/>
    <x v="0"/>
    <x v="13"/>
    <x v="17"/>
    <s v="7054474"/>
    <x v="1"/>
    <s v="ОТЛ"/>
    <m/>
    <m/>
    <m/>
    <m/>
    <m/>
    <m/>
    <m/>
    <m/>
    <m/>
    <s v="КЧК"/>
    <m/>
    <m/>
    <m/>
    <m/>
    <m/>
    <d v="2025-09-06T00:00:00"/>
    <s v="КЧК В КАЖДОМ КЛАССЕ"/>
    <s v="Можга"/>
    <n v="26"/>
    <n v="26"/>
  </r>
  <r>
    <n v="9"/>
    <x v="130"/>
    <x v="0"/>
    <x v="49"/>
    <x v="113"/>
    <s v="6516934"/>
    <x v="2"/>
    <s v="ОТЛ"/>
    <m/>
    <m/>
    <m/>
    <m/>
    <m/>
    <m/>
    <m/>
    <m/>
    <m/>
    <s v="КЧК"/>
    <m/>
    <m/>
    <m/>
    <m/>
    <m/>
    <d v="2025-09-06T00:00:00"/>
    <s v="КЧК В КАЖДОМ КЛАССЕ"/>
    <s v="Можга"/>
    <n v="26"/>
    <n v="26"/>
  </r>
  <r>
    <n v="12"/>
    <x v="25"/>
    <x v="0"/>
    <x v="11"/>
    <x v="50"/>
    <s v="6414411"/>
    <x v="3"/>
    <s v="ОТЛ"/>
    <m/>
    <m/>
    <m/>
    <m/>
    <m/>
    <m/>
    <m/>
    <m/>
    <m/>
    <s v="КЧК"/>
    <m/>
    <m/>
    <m/>
    <m/>
    <m/>
    <d v="2025-09-06T00:00:00"/>
    <s v="КЧК В КАЖДОМ КЛАССЕ"/>
    <s v="Можга"/>
    <n v="26"/>
    <n v="26"/>
  </r>
  <r>
    <n v="14"/>
    <x v="32"/>
    <x v="0"/>
    <x v="21"/>
    <x v="33"/>
    <s v="6516030"/>
    <x v="4"/>
    <s v="ОТЛ"/>
    <m/>
    <m/>
    <s v="ЛК"/>
    <m/>
    <m/>
    <m/>
    <m/>
    <m/>
    <m/>
    <s v="КЧК"/>
    <m/>
    <m/>
    <m/>
    <m/>
    <m/>
    <d v="2025-09-06T00:00:00"/>
    <s v="КЧК В КАЖДОМ КЛАССЕ"/>
    <s v="Можга"/>
    <n v="26"/>
    <n v="52"/>
  </r>
  <r>
    <n v="20"/>
    <x v="109"/>
    <x v="1"/>
    <x v="44"/>
    <x v="98"/>
    <s v="7184679"/>
    <x v="6"/>
    <s v="ОТЛ"/>
    <m/>
    <s v="ЛСЮ"/>
    <m/>
    <m/>
    <m/>
    <m/>
    <m/>
    <m/>
    <m/>
    <m/>
    <s v="ЮКЧК"/>
    <m/>
    <m/>
    <m/>
    <m/>
    <d v="2025-09-06T00:00:00"/>
    <s v="КЧК В КАЖДОМ КЛАССЕ"/>
    <s v="Можга"/>
    <n v="26"/>
    <n v="52"/>
  </r>
  <r>
    <n v="22"/>
    <x v="131"/>
    <x v="1"/>
    <x v="10"/>
    <x v="87"/>
    <s v="7187352"/>
    <x v="0"/>
    <s v="ОТЛ"/>
    <m/>
    <m/>
    <m/>
    <m/>
    <m/>
    <m/>
    <m/>
    <m/>
    <m/>
    <m/>
    <s v="ЮКЧК"/>
    <m/>
    <m/>
    <m/>
    <m/>
    <d v="2025-09-06T00:00:00"/>
    <s v="КЧК В КАЖДОМ КЛАССЕ"/>
    <s v="Можга"/>
    <n v="26"/>
    <n v="26"/>
  </r>
  <r>
    <n v="25"/>
    <x v="132"/>
    <x v="1"/>
    <x v="50"/>
    <x v="114"/>
    <s v="JR 735770 RW_"/>
    <x v="1"/>
    <s v="ОТЛ"/>
    <m/>
    <m/>
    <m/>
    <m/>
    <m/>
    <m/>
    <m/>
    <m/>
    <m/>
    <s v="КЧК"/>
    <m/>
    <m/>
    <m/>
    <m/>
    <m/>
    <d v="2025-09-06T00:00:00"/>
    <s v="КЧК В КАЖДОМ КЛАССЕ"/>
    <s v="Можга"/>
    <n v="26"/>
    <n v="26"/>
  </r>
  <r>
    <n v="28"/>
    <x v="133"/>
    <x v="1"/>
    <x v="10"/>
    <x v="115"/>
    <s v="6222888"/>
    <x v="2"/>
    <s v="ОТЛ"/>
    <m/>
    <m/>
    <m/>
    <m/>
    <m/>
    <m/>
    <m/>
    <m/>
    <m/>
    <s v="КЧК"/>
    <m/>
    <m/>
    <m/>
    <m/>
    <m/>
    <d v="2025-09-06T00:00:00"/>
    <s v="КЧК В КАЖДОМ КЛАССЕ"/>
    <s v="Можга"/>
    <n v="26"/>
    <n v="26"/>
  </r>
  <r>
    <n v="29"/>
    <x v="58"/>
    <x v="1"/>
    <x v="21"/>
    <x v="55"/>
    <s v="7058059"/>
    <x v="3"/>
    <s v="ОТЛ"/>
    <m/>
    <m/>
    <m/>
    <m/>
    <m/>
    <m/>
    <m/>
    <m/>
    <m/>
    <s v="КЧК"/>
    <m/>
    <m/>
    <m/>
    <m/>
    <m/>
    <d v="2025-09-06T00:00:00"/>
    <s v="КЧК В КАЖДОМ КЛАССЕ"/>
    <s v="Можга"/>
    <n v="26"/>
    <n v="26"/>
  </r>
  <r>
    <n v="32"/>
    <x v="134"/>
    <x v="1"/>
    <x v="1"/>
    <x v="35"/>
    <s v="6221078"/>
    <x v="4"/>
    <s v="ОТЛ"/>
    <m/>
    <m/>
    <m/>
    <s v="ЛС"/>
    <m/>
    <m/>
    <m/>
    <m/>
    <m/>
    <s v="КЧК"/>
    <m/>
    <m/>
    <m/>
    <m/>
    <m/>
    <d v="2025-09-06T00:00:00"/>
    <s v="КЧК В КАЖДОМ КЛАССЕ"/>
    <s v="Можга"/>
    <n v="26"/>
    <n v="52"/>
  </r>
  <r>
    <n v="33"/>
    <x v="135"/>
    <x v="1"/>
    <x v="49"/>
    <x v="116"/>
    <s v="3769028"/>
    <x v="5"/>
    <s v="ОТЛ"/>
    <m/>
    <m/>
    <m/>
    <m/>
    <m/>
    <s v="ЛВС"/>
    <m/>
    <m/>
    <m/>
    <m/>
    <m/>
    <s v="ВКЧК"/>
    <m/>
    <m/>
    <m/>
    <d v="2025-09-06T00:00:00"/>
    <s v="КЧК В КАЖДОМ КЛАССЕ"/>
    <s v="Можга"/>
    <n v="26"/>
    <n v="52"/>
  </r>
  <r>
    <s v="06.09.2025 - г. Можга"/>
    <x v="13"/>
    <x v="35"/>
    <x v="10"/>
    <x v="13"/>
    <m/>
    <x v="7"/>
    <m/>
    <m/>
    <m/>
    <m/>
    <m/>
    <m/>
    <m/>
    <m/>
    <m/>
    <m/>
    <m/>
    <m/>
    <m/>
    <m/>
    <m/>
    <m/>
    <m/>
    <m/>
    <m/>
    <m/>
    <m/>
  </r>
  <r>
    <n v="4"/>
    <x v="17"/>
    <x v="0"/>
    <x v="13"/>
    <x v="17"/>
    <s v="7054474"/>
    <x v="1"/>
    <s v="ОТЛ"/>
    <m/>
    <m/>
    <s v="ЛК"/>
    <m/>
    <m/>
    <m/>
    <m/>
    <m/>
    <m/>
    <s v="КЧК"/>
    <m/>
    <m/>
    <m/>
    <m/>
    <m/>
    <d v="2025-09-13T00:00:00"/>
    <s v="КЧК"/>
    <s v="Барнаул"/>
    <n v="19"/>
    <n v="19"/>
  </r>
  <r>
    <n v="7"/>
    <x v="136"/>
    <x v="0"/>
    <x v="51"/>
    <x v="117"/>
    <s v="5115479"/>
    <x v="5"/>
    <s v="ОТЛ"/>
    <m/>
    <m/>
    <m/>
    <m/>
    <s v="ЛВК"/>
    <m/>
    <m/>
    <m/>
    <m/>
    <m/>
    <m/>
    <s v="ВКЧК"/>
    <m/>
    <m/>
    <m/>
    <d v="2025-09-13T00:00:00"/>
    <s v="КЧК"/>
    <s v="Барнаул"/>
    <n v="19"/>
    <n v="19"/>
  </r>
  <r>
    <n v="13"/>
    <x v="137"/>
    <x v="1"/>
    <x v="15"/>
    <x v="118"/>
    <s v="7180097"/>
    <x v="0"/>
    <s v="ОТЛ"/>
    <m/>
    <s v="ЛСЮ"/>
    <m/>
    <m/>
    <m/>
    <m/>
    <m/>
    <m/>
    <m/>
    <m/>
    <s v="ЮКЧК"/>
    <m/>
    <m/>
    <m/>
    <m/>
    <d v="2025-09-13T00:00:00"/>
    <s v="КЧК"/>
    <s v="Барнаул"/>
    <n v="19"/>
    <n v="19"/>
  </r>
  <r>
    <n v="19"/>
    <x v="19"/>
    <x v="1"/>
    <x v="15"/>
    <x v="19"/>
    <s v="6663977"/>
    <x v="4"/>
    <s v="ОТЛ"/>
    <m/>
    <m/>
    <m/>
    <s v="ЛС"/>
    <m/>
    <m/>
    <m/>
    <m/>
    <m/>
    <s v="КЧК"/>
    <m/>
    <m/>
    <m/>
    <m/>
    <m/>
    <d v="2025-09-13T00:00:00"/>
    <s v="КЧК"/>
    <s v="Барнаул"/>
    <n v="19"/>
    <n v="19"/>
  </r>
  <r>
    <s v="13.09.2025 - г. Барнаул"/>
    <x v="13"/>
    <x v="36"/>
    <x v="10"/>
    <x v="13"/>
    <m/>
    <x v="7"/>
    <m/>
    <m/>
    <m/>
    <m/>
    <m/>
    <m/>
    <m/>
    <m/>
    <m/>
    <m/>
    <m/>
    <m/>
    <m/>
    <m/>
    <m/>
    <m/>
    <m/>
    <m/>
    <m/>
    <m/>
    <m/>
  </r>
  <r>
    <n v="5"/>
    <x v="138"/>
    <x v="0"/>
    <x v="52"/>
    <x v="41"/>
    <s v="6863418"/>
    <x v="1"/>
    <s v="ОТЛ"/>
    <m/>
    <m/>
    <m/>
    <m/>
    <m/>
    <m/>
    <m/>
    <m/>
    <m/>
    <s v="КЧК"/>
    <m/>
    <m/>
    <m/>
    <m/>
    <m/>
    <d v="2025-09-14T00:00:00"/>
    <s v="КЧК В КАЖДОМ КЛАССЕ"/>
    <s v="Находка"/>
    <n v="23"/>
    <n v="23"/>
  </r>
  <r>
    <n v="6"/>
    <x v="139"/>
    <x v="0"/>
    <x v="8"/>
    <x v="9"/>
    <s v="6738256"/>
    <x v="2"/>
    <s v="ОТЛ"/>
    <m/>
    <m/>
    <s v="ЛК"/>
    <m/>
    <m/>
    <m/>
    <m/>
    <m/>
    <m/>
    <s v="КЧК"/>
    <m/>
    <m/>
    <m/>
    <m/>
    <m/>
    <d v="2025-09-14T00:00:00"/>
    <s v="КЧК В КАЖДОМ КЛАССЕ"/>
    <s v="Находка"/>
    <n v="23"/>
    <n v="46"/>
  </r>
  <r>
    <n v="9"/>
    <x v="15"/>
    <x v="0"/>
    <x v="11"/>
    <x v="15"/>
    <s v="5978613"/>
    <x v="3"/>
    <s v="ОТЛ"/>
    <m/>
    <m/>
    <m/>
    <m/>
    <m/>
    <m/>
    <m/>
    <m/>
    <m/>
    <s v="КЧК"/>
    <m/>
    <m/>
    <m/>
    <m/>
    <m/>
    <d v="2025-09-14T00:00:00"/>
    <s v="КЧК В КАЖДОМ КЛАССЕ"/>
    <s v="Находка"/>
    <n v="23"/>
    <n v="23"/>
  </r>
  <r>
    <n v="11"/>
    <x v="140"/>
    <x v="0"/>
    <x v="31"/>
    <x v="62"/>
    <s v="6732981"/>
    <x v="4"/>
    <s v="ОТЛ"/>
    <m/>
    <m/>
    <m/>
    <m/>
    <m/>
    <m/>
    <m/>
    <m/>
    <m/>
    <s v="КЧК"/>
    <m/>
    <m/>
    <m/>
    <m/>
    <m/>
    <d v="2025-09-14T00:00:00"/>
    <s v="КЧК В КАЖДОМ КЛАССЕ"/>
    <s v="Находка"/>
    <n v="23"/>
    <n v="23"/>
  </r>
  <r>
    <n v="14"/>
    <x v="141"/>
    <x v="0"/>
    <x v="53"/>
    <x v="119"/>
    <s v="4330219"/>
    <x v="5"/>
    <s v="ОТЛ"/>
    <m/>
    <m/>
    <m/>
    <m/>
    <s v="ЛВК"/>
    <m/>
    <m/>
    <m/>
    <m/>
    <m/>
    <m/>
    <s v="ВКЧК"/>
    <m/>
    <m/>
    <m/>
    <d v="2025-09-14T00:00:00"/>
    <s v="КЧК В КАЖДОМ КЛАССЕ"/>
    <s v="Находка"/>
    <n v="23"/>
    <n v="46"/>
  </r>
  <r>
    <n v="17"/>
    <x v="142"/>
    <x v="1"/>
    <x v="54"/>
    <x v="120"/>
    <s v="6863600"/>
    <x v="1"/>
    <s v="ОТЛ"/>
    <m/>
    <m/>
    <m/>
    <s v="ЛС"/>
    <m/>
    <m/>
    <m/>
    <m/>
    <m/>
    <s v="КЧК"/>
    <m/>
    <m/>
    <m/>
    <m/>
    <m/>
    <d v="2025-09-14T00:00:00"/>
    <s v="КЧК В КАЖДОМ КЛАССЕ"/>
    <s v="Находка"/>
    <n v="23"/>
    <n v="46"/>
  </r>
  <r>
    <n v="20"/>
    <x v="16"/>
    <x v="1"/>
    <x v="12"/>
    <x v="16"/>
    <s v="6517815"/>
    <x v="2"/>
    <s v="ОТЛ"/>
    <m/>
    <m/>
    <m/>
    <m/>
    <m/>
    <m/>
    <m/>
    <m/>
    <m/>
    <s v="КЧК"/>
    <m/>
    <m/>
    <m/>
    <m/>
    <m/>
    <d v="2025-09-14T00:00:00"/>
    <s v="КЧК В КАЖДОМ КЛАССЕ"/>
    <s v="Находка"/>
    <n v="23"/>
    <n v="23"/>
  </r>
  <r>
    <n v="22"/>
    <x v="143"/>
    <x v="1"/>
    <x v="31"/>
    <x v="121"/>
    <s v="6222722"/>
    <x v="3"/>
    <s v="ОТЛ"/>
    <m/>
    <m/>
    <m/>
    <m/>
    <m/>
    <m/>
    <m/>
    <m/>
    <m/>
    <s v="КЧК"/>
    <m/>
    <m/>
    <m/>
    <m/>
    <m/>
    <d v="2025-09-14T00:00:00"/>
    <s v="КЧК В КАЖДОМ КЛАССЕ"/>
    <s v="Находка"/>
    <n v="23"/>
    <n v="23"/>
  </r>
  <r>
    <n v="23"/>
    <x v="144"/>
    <x v="1"/>
    <x v="48"/>
    <x v="122"/>
    <s v="6417807"/>
    <x v="4"/>
    <s v="ОТЛ"/>
    <m/>
    <m/>
    <m/>
    <m/>
    <m/>
    <m/>
    <m/>
    <m/>
    <m/>
    <s v="КЧК"/>
    <m/>
    <m/>
    <m/>
    <m/>
    <m/>
    <d v="2025-09-14T00:00:00"/>
    <s v="КЧК В КАЖДОМ КЛАССЕ"/>
    <s v="Находка"/>
    <n v="23"/>
    <n v="23"/>
  </r>
  <r>
    <s v="14.09.2025 - г. Находка"/>
    <x v="13"/>
    <x v="37"/>
    <x v="10"/>
    <x v="13"/>
    <m/>
    <x v="7"/>
    <m/>
    <m/>
    <m/>
    <m/>
    <m/>
    <m/>
    <m/>
    <m/>
    <m/>
    <m/>
    <m/>
    <m/>
    <m/>
    <m/>
    <m/>
    <m/>
    <m/>
    <m/>
    <m/>
    <m/>
    <m/>
  </r>
  <r>
    <n v="4"/>
    <x v="145"/>
    <x v="0"/>
    <x v="31"/>
    <x v="76"/>
    <s v="7182025"/>
    <x v="0"/>
    <s v="ОТЛ"/>
    <s v="ЛКЮ"/>
    <m/>
    <m/>
    <m/>
    <m/>
    <m/>
    <m/>
    <m/>
    <m/>
    <m/>
    <s v="ЮКЧК"/>
    <m/>
    <m/>
    <m/>
    <m/>
    <d v="2025-09-21T00:00:00"/>
    <s v="КЧК"/>
    <s v="Южно-Сахалинск"/>
    <n v="20"/>
    <n v="20"/>
  </r>
  <r>
    <n v="8"/>
    <x v="146"/>
    <x v="0"/>
    <x v="33"/>
    <x v="123"/>
    <s v="7056256"/>
    <x v="4"/>
    <s v="ОТЛ"/>
    <m/>
    <m/>
    <s v="ЛК"/>
    <m/>
    <m/>
    <m/>
    <m/>
    <m/>
    <m/>
    <s v="КЧК"/>
    <m/>
    <m/>
    <m/>
    <m/>
    <m/>
    <d v="2025-09-21T00:00:00"/>
    <s v="КЧК"/>
    <s v="Южно-Сахалинск"/>
    <n v="20"/>
    <n v="20"/>
  </r>
  <r>
    <n v="12"/>
    <x v="147"/>
    <x v="1"/>
    <x v="10"/>
    <x v="124"/>
    <s v="7185563"/>
    <x v="6"/>
    <s v="ОТЛ"/>
    <m/>
    <s v="ЛСЮ"/>
    <m/>
    <m/>
    <m/>
    <m/>
    <m/>
    <m/>
    <m/>
    <m/>
    <s v="ЮКЧК"/>
    <m/>
    <m/>
    <m/>
    <m/>
    <d v="2025-09-21T00:00:00"/>
    <s v="КЧК"/>
    <s v="Южно-Сахалинск"/>
    <n v="20"/>
    <n v="20"/>
  </r>
  <r>
    <n v="19"/>
    <x v="148"/>
    <x v="1"/>
    <x v="33"/>
    <x v="125"/>
    <s v="6510684"/>
    <x v="4"/>
    <s v="ОТЛ"/>
    <m/>
    <m/>
    <m/>
    <s v="ЛС"/>
    <m/>
    <m/>
    <m/>
    <m/>
    <m/>
    <s v="КЧК"/>
    <m/>
    <m/>
    <m/>
    <m/>
    <m/>
    <d v="2025-09-21T00:00:00"/>
    <s v="КЧК"/>
    <s v="Южно-Сахалинск"/>
    <n v="20"/>
    <n v="20"/>
  </r>
  <r>
    <n v="20"/>
    <x v="149"/>
    <x v="1"/>
    <x v="55"/>
    <x v="126"/>
    <s v="4187820"/>
    <x v="5"/>
    <s v="ОТЛ"/>
    <m/>
    <m/>
    <m/>
    <m/>
    <m/>
    <s v="ЛВС"/>
    <m/>
    <m/>
    <m/>
    <m/>
    <m/>
    <s v="ВКЧК"/>
    <m/>
    <m/>
    <m/>
    <d v="2025-09-21T00:00:00"/>
    <s v="КЧК"/>
    <s v="Южно-Сахалинск"/>
    <n v="20"/>
    <n v="20"/>
  </r>
  <r>
    <s v="21.09.2025 - г. Южно-Сахалинск"/>
    <x v="13"/>
    <x v="38"/>
    <x v="10"/>
    <x v="13"/>
    <m/>
    <x v="7"/>
    <m/>
    <m/>
    <m/>
    <m/>
    <m/>
    <m/>
    <m/>
    <m/>
    <m/>
    <m/>
    <m/>
    <m/>
    <m/>
    <m/>
    <m/>
    <m/>
    <m/>
    <m/>
    <m/>
    <m/>
    <m/>
  </r>
  <r>
    <n v="2"/>
    <x v="107"/>
    <x v="0"/>
    <x v="18"/>
    <x v="127"/>
    <s v="7180920"/>
    <x v="6"/>
    <s v="ОТЛ"/>
    <s v="ЛКЮ"/>
    <m/>
    <m/>
    <m/>
    <m/>
    <m/>
    <m/>
    <m/>
    <m/>
    <m/>
    <s v="ЮКЧК"/>
    <m/>
    <m/>
    <m/>
    <m/>
    <d v="2025-09-28T00:00:00"/>
    <s v="КЧК В КАЖДОМ КЛАССЕ"/>
    <s v="Тобольск"/>
    <n v="25"/>
    <n v="50"/>
  </r>
  <r>
    <n v="4"/>
    <x v="150"/>
    <x v="0"/>
    <x v="10"/>
    <x v="128"/>
    <s v="7053067"/>
    <x v="1"/>
    <s v="ОТЛ"/>
    <m/>
    <m/>
    <m/>
    <m/>
    <m/>
    <m/>
    <m/>
    <m/>
    <m/>
    <s v="КЧК"/>
    <m/>
    <m/>
    <m/>
    <m/>
    <m/>
    <d v="2025-09-28T00:00:00"/>
    <s v="КЧК В КАЖДОМ КЛАССЕ"/>
    <s v="Тобольск"/>
    <n v="25"/>
    <n v="25"/>
  </r>
  <r>
    <n v="5"/>
    <x v="100"/>
    <x v="0"/>
    <x v="42"/>
    <x v="129"/>
    <s v="6513961"/>
    <x v="2"/>
    <s v="ОТЛ"/>
    <m/>
    <m/>
    <m/>
    <m/>
    <m/>
    <m/>
    <m/>
    <m/>
    <m/>
    <s v="КЧК"/>
    <m/>
    <m/>
    <m/>
    <m/>
    <m/>
    <d v="2025-09-28T00:00:00"/>
    <s v="КЧК В КАЖДОМ КЛАССЕ"/>
    <s v="Тобольск"/>
    <n v="25"/>
    <n v="25"/>
  </r>
  <r>
    <n v="6"/>
    <x v="18"/>
    <x v="0"/>
    <x v="14"/>
    <x v="130"/>
    <s v=" 5586906"/>
    <x v="4"/>
    <s v="ОТЛ"/>
    <m/>
    <m/>
    <s v="ЛК"/>
    <m/>
    <m/>
    <m/>
    <m/>
    <m/>
    <m/>
    <s v="КЧК"/>
    <m/>
    <m/>
    <m/>
    <m/>
    <m/>
    <d v="2025-09-28T00:00:00"/>
    <s v="КЧК В КАЖДОМ КЛАССЕ"/>
    <s v="Тобольск"/>
    <n v="25"/>
    <n v="50"/>
  </r>
  <r>
    <n v="7"/>
    <x v="151"/>
    <x v="0"/>
    <x v="18"/>
    <x v="131"/>
    <s v="4762240"/>
    <x v="5"/>
    <s v="ОТЛ"/>
    <m/>
    <m/>
    <m/>
    <m/>
    <m/>
    <s v="ЛВК"/>
    <m/>
    <m/>
    <m/>
    <m/>
    <m/>
    <s v="ВКЧК"/>
    <m/>
    <m/>
    <m/>
    <d v="2025-09-28T00:00:00"/>
    <s v="КЧК В КАЖДОМ КЛАССЕ"/>
    <s v="Тобольск"/>
    <n v="25"/>
    <n v="50"/>
  </r>
  <r>
    <n v="14"/>
    <x v="152"/>
    <x v="1"/>
    <x v="56"/>
    <x v="132"/>
    <s v="7185714"/>
    <x v="6"/>
    <s v="ОТЛ"/>
    <m/>
    <s v="ЛСЮ"/>
    <m/>
    <m/>
    <m/>
    <m/>
    <m/>
    <m/>
    <m/>
    <s v="КЧК"/>
    <m/>
    <m/>
    <m/>
    <m/>
    <m/>
    <d v="2025-09-28T00:00:00"/>
    <s v="КЧК В КАЖДОМ КЛАССЕ"/>
    <s v="Тобольск"/>
    <n v="25"/>
    <n v="50"/>
  </r>
  <r>
    <n v="17"/>
    <x v="34"/>
    <x v="1"/>
    <x v="18"/>
    <x v="133"/>
    <s v="6869357"/>
    <x v="1"/>
    <s v="ОТЛ"/>
    <m/>
    <m/>
    <m/>
    <m/>
    <m/>
    <m/>
    <m/>
    <m/>
    <m/>
    <s v="КЧК"/>
    <m/>
    <m/>
    <m/>
    <m/>
    <m/>
    <d v="2025-09-28T00:00:00"/>
    <s v="КЧК В КАЖДОМ КЛАССЕ"/>
    <s v="Тобольск"/>
    <n v="25"/>
    <n v="25"/>
  </r>
  <r>
    <n v="20"/>
    <x v="153"/>
    <x v="1"/>
    <x v="14"/>
    <x v="134"/>
    <s v="5330928"/>
    <x v="2"/>
    <s v="ОТЛ"/>
    <m/>
    <m/>
    <m/>
    <m/>
    <m/>
    <m/>
    <m/>
    <m/>
    <m/>
    <s v="КЧК"/>
    <m/>
    <m/>
    <m/>
    <m/>
    <m/>
    <d v="2025-09-28T00:00:00"/>
    <s v="КЧК В КАЖДОМ КЛАССЕ"/>
    <s v="Тобольск"/>
    <n v="25"/>
    <n v="25"/>
  </r>
  <r>
    <n v="24"/>
    <x v="96"/>
    <x v="1"/>
    <x v="42"/>
    <x v="135"/>
    <s v="5974491"/>
    <x v="4"/>
    <s v="ОТЛ"/>
    <m/>
    <m/>
    <m/>
    <s v="ЛС"/>
    <m/>
    <m/>
    <m/>
    <m/>
    <m/>
    <s v="КЧК"/>
    <m/>
    <m/>
    <m/>
    <m/>
    <m/>
    <d v="2025-09-28T00:00:00"/>
    <s v="КЧК В КАЖДОМ КЛАССЕ"/>
    <s v="Тобольск"/>
    <n v="25"/>
    <n v="50"/>
  </r>
  <r>
    <n v="25"/>
    <x v="60"/>
    <x v="1"/>
    <x v="18"/>
    <x v="136"/>
    <s v="4334426"/>
    <x v="5"/>
    <s v="ОТЛ"/>
    <m/>
    <m/>
    <m/>
    <m/>
    <m/>
    <s v="ЛВС"/>
    <m/>
    <m/>
    <m/>
    <m/>
    <m/>
    <s v="ВКЧК"/>
    <m/>
    <m/>
    <m/>
    <d v="2025-09-28T00:00:00"/>
    <s v="КЧК В КАЖДОМ КЛАССЕ"/>
    <s v="Тобольск"/>
    <n v="25"/>
    <n v="50"/>
  </r>
  <r>
    <s v="28.09.2025 - г. Тобольск"/>
    <x v="13"/>
    <x v="39"/>
    <x v="10"/>
    <x v="13"/>
    <m/>
    <x v="7"/>
    <m/>
    <m/>
    <m/>
    <m/>
    <m/>
    <m/>
    <m/>
    <m/>
    <m/>
    <m/>
    <m/>
    <m/>
    <m/>
    <m/>
    <m/>
    <m/>
    <m/>
    <m/>
    <m/>
    <m/>
    <m/>
  </r>
  <r>
    <n v="3"/>
    <x v="107"/>
    <x v="0"/>
    <x v="18"/>
    <x v="127"/>
    <s v="7180920"/>
    <x v="6"/>
    <s v="ОТЛ"/>
    <s v="ЛКЮ"/>
    <m/>
    <m/>
    <m/>
    <m/>
    <m/>
    <m/>
    <m/>
    <m/>
    <m/>
    <s v="ЮКЧК"/>
    <m/>
    <m/>
    <m/>
    <m/>
    <d v="2025-09-28T00:00:00"/>
    <s v="КЧК"/>
    <s v="Тобольск"/>
    <n v="27"/>
    <n v="27"/>
  </r>
  <r>
    <n v="6"/>
    <x v="100"/>
    <x v="0"/>
    <x v="42"/>
    <x v="129"/>
    <s v="6513961"/>
    <x v="2"/>
    <s v="ОТЛ"/>
    <m/>
    <m/>
    <s v="ЛК"/>
    <m/>
    <m/>
    <m/>
    <m/>
    <m/>
    <m/>
    <s v="КЧК"/>
    <m/>
    <m/>
    <m/>
    <m/>
    <m/>
    <d v="2025-09-28T00:00:00"/>
    <s v="КЧК"/>
    <s v="Тобольск"/>
    <n v="27"/>
    <n v="27"/>
  </r>
  <r>
    <n v="8"/>
    <x v="151"/>
    <x v="0"/>
    <x v="18"/>
    <x v="131"/>
    <s v="4762240"/>
    <x v="5"/>
    <s v="ОТЛ"/>
    <m/>
    <m/>
    <m/>
    <m/>
    <s v="ЛВК"/>
    <m/>
    <m/>
    <m/>
    <m/>
    <m/>
    <m/>
    <s v="ВКЧК"/>
    <m/>
    <m/>
    <m/>
    <d v="2025-09-28T00:00:00"/>
    <s v="КЧК"/>
    <s v="Тобольск"/>
    <n v="27"/>
    <n v="27"/>
  </r>
  <r>
    <n v="15"/>
    <x v="152"/>
    <x v="1"/>
    <x v="56"/>
    <x v="132"/>
    <s v="7185714"/>
    <x v="6"/>
    <s v="ОТЛ"/>
    <m/>
    <s v="ЛСЮ"/>
    <m/>
    <m/>
    <m/>
    <m/>
    <m/>
    <m/>
    <m/>
    <m/>
    <s v="ЮКЧК"/>
    <m/>
    <m/>
    <m/>
    <m/>
    <d v="2025-09-28T00:00:00"/>
    <s v="КЧК"/>
    <s v="Тобольск"/>
    <n v="27"/>
    <n v="27"/>
  </r>
  <r>
    <n v="23"/>
    <x v="153"/>
    <x v="1"/>
    <x v="14"/>
    <x v="134"/>
    <s v="5330928"/>
    <x v="2"/>
    <s v="ОТЛ"/>
    <m/>
    <m/>
    <m/>
    <s v="ЛС"/>
    <m/>
    <m/>
    <m/>
    <m/>
    <m/>
    <s v="КЧК"/>
    <m/>
    <m/>
    <m/>
    <m/>
    <m/>
    <d v="2025-09-28T00:00:00"/>
    <s v="КЧК"/>
    <s v="Тобольск"/>
    <n v="27"/>
    <n v="27"/>
  </r>
  <r>
    <n v="29"/>
    <x v="154"/>
    <x v="1"/>
    <x v="27"/>
    <x v="137"/>
    <s v="5110591"/>
    <x v="5"/>
    <s v="ОТЛ"/>
    <m/>
    <m/>
    <m/>
    <m/>
    <m/>
    <s v="ЛВС"/>
    <m/>
    <m/>
    <m/>
    <m/>
    <m/>
    <s v="ВКЧК"/>
    <m/>
    <m/>
    <m/>
    <d v="2025-09-28T00:00:00"/>
    <s v="КЧК"/>
    <s v="Тобольск"/>
    <n v="27"/>
    <n v="27"/>
  </r>
  <r>
    <s v="28.09.2025 - г. Тобольск"/>
    <x v="13"/>
    <x v="40"/>
    <x v="10"/>
    <x v="13"/>
    <m/>
    <x v="7"/>
    <m/>
    <m/>
    <m/>
    <m/>
    <m/>
    <m/>
    <m/>
    <m/>
    <m/>
    <m/>
    <m/>
    <m/>
    <m/>
    <m/>
    <m/>
    <m/>
    <m/>
    <m/>
    <m/>
    <m/>
    <m/>
  </r>
  <r>
    <n v="5"/>
    <x v="155"/>
    <x v="0"/>
    <x v="0"/>
    <x v="138"/>
    <s v="7189199"/>
    <x v="0"/>
    <s v="ОТЛ"/>
    <s v="ЛКЮ"/>
    <m/>
    <m/>
    <m/>
    <m/>
    <m/>
    <m/>
    <m/>
    <m/>
    <m/>
    <s v="ЮКЧК"/>
    <m/>
    <m/>
    <m/>
    <m/>
    <d v="2025-10-11T00:00:00"/>
    <s v="КЧК В КАЖДОМ КЛАССЕ"/>
    <s v="р-н. Симферопольский, с. Клиновка"/>
    <n v="36"/>
    <n v="72"/>
  </r>
  <r>
    <n v="6"/>
    <x v="156"/>
    <x v="0"/>
    <x v="0"/>
    <x v="0"/>
    <s v="6865040"/>
    <x v="1"/>
    <s v=" ОТЛ"/>
    <m/>
    <m/>
    <m/>
    <m/>
    <m/>
    <m/>
    <m/>
    <m/>
    <m/>
    <s v="КЧК"/>
    <m/>
    <m/>
    <m/>
    <m/>
    <m/>
    <d v="2025-10-11T00:00:00"/>
    <s v="КЧК В КАЖДОМ КЛАССЕ"/>
    <s v="р-н. Симферопольский, с. Клиновка"/>
    <n v="36"/>
    <n v="36"/>
  </r>
  <r>
    <n v="9"/>
    <x v="157"/>
    <x v="0"/>
    <x v="57"/>
    <x v="139"/>
    <s v="6855848"/>
    <x v="2"/>
    <s v="ОТЛ"/>
    <m/>
    <m/>
    <m/>
    <m/>
    <m/>
    <m/>
    <m/>
    <m/>
    <m/>
    <s v="КЧК"/>
    <m/>
    <m/>
    <m/>
    <m/>
    <m/>
    <d v="2025-10-11T00:00:00"/>
    <s v="КЧК В КАЖДОМ КЛАССЕ"/>
    <s v="р-н. Симферопольский, с. Клиновка"/>
    <n v="36"/>
    <n v="36"/>
  </r>
  <r>
    <n v="16"/>
    <x v="158"/>
    <x v="0"/>
    <x v="52"/>
    <x v="140"/>
    <s v="6737431"/>
    <x v="4"/>
    <s v="ОТЛ"/>
    <m/>
    <m/>
    <s v="ЛК"/>
    <m/>
    <m/>
    <m/>
    <m/>
    <m/>
    <m/>
    <s v="КЧК"/>
    <m/>
    <m/>
    <m/>
    <m/>
    <m/>
    <d v="2025-10-11T00:00:00"/>
    <s v="КЧК В КАЖДОМ КЛАССЕ"/>
    <s v="р-н. Симферопольский, с. Клиновка"/>
    <n v="36"/>
    <n v="72"/>
  </r>
  <r>
    <n v="17"/>
    <x v="159"/>
    <x v="0"/>
    <x v="10"/>
    <x v="141"/>
    <s v="5686748"/>
    <x v="5"/>
    <s v="ОТЛ"/>
    <m/>
    <m/>
    <m/>
    <m/>
    <m/>
    <s v="ЛВК"/>
    <m/>
    <m/>
    <m/>
    <m/>
    <m/>
    <s v="ВКЧК"/>
    <m/>
    <m/>
    <m/>
    <d v="2025-10-11T00:00:00"/>
    <s v="КЧК В КАЖДОМ КЛАССЕ"/>
    <s v="р-н. Симферопольский, с. Клиновка"/>
    <n v="36"/>
    <n v="72"/>
  </r>
  <r>
    <n v="20"/>
    <x v="160"/>
    <x v="1"/>
    <x v="17"/>
    <x v="142"/>
    <s v="7193267"/>
    <x v="6"/>
    <s v="ОТЛ"/>
    <m/>
    <s v="ЛКЮ"/>
    <m/>
    <m/>
    <m/>
    <m/>
    <m/>
    <m/>
    <m/>
    <m/>
    <s v="ЮКЧК"/>
    <m/>
    <m/>
    <m/>
    <m/>
    <d v="2025-10-11T00:00:00"/>
    <s v="КЧК В КАЖДОМ КЛАССЕ"/>
    <s v="р-н. Симферопольский, с. Клиновка"/>
    <n v="36"/>
    <n v="72"/>
  </r>
  <r>
    <n v="23"/>
    <x v="161"/>
    <x v="1"/>
    <x v="0"/>
    <x v="138"/>
    <s v="7189201"/>
    <x v="0"/>
    <s v="ОТЛ"/>
    <m/>
    <m/>
    <m/>
    <m/>
    <m/>
    <m/>
    <m/>
    <m/>
    <m/>
    <m/>
    <s v="ЮКЧК"/>
    <m/>
    <m/>
    <m/>
    <m/>
    <d v="2025-10-11T00:00:00"/>
    <s v="КЧК В КАЖДОМ КЛАССЕ"/>
    <s v="р-н. Симферопольский, с. Клиновка"/>
    <n v="36"/>
    <n v="36"/>
  </r>
  <r>
    <n v="28"/>
    <x v="162"/>
    <x v="1"/>
    <x v="58"/>
    <x v="143"/>
    <s v="7050875"/>
    <x v="1"/>
    <s v="ОТЛ"/>
    <m/>
    <m/>
    <m/>
    <m/>
    <m/>
    <m/>
    <m/>
    <m/>
    <m/>
    <s v="КЧК"/>
    <m/>
    <m/>
    <m/>
    <m/>
    <m/>
    <d v="2025-10-11T00:00:00"/>
    <s v="КЧК В КАЖДОМ КЛАССЕ"/>
    <s v="р-н. Симферопольский, с. Клиновка"/>
    <n v="36"/>
    <n v="36"/>
  </r>
  <r>
    <n v="31"/>
    <x v="163"/>
    <x v="1"/>
    <x v="20"/>
    <x v="144"/>
    <s v="6732809"/>
    <x v="2"/>
    <s v="ОТЛ"/>
    <m/>
    <m/>
    <m/>
    <m/>
    <m/>
    <m/>
    <m/>
    <m/>
    <m/>
    <s v="КЧК"/>
    <m/>
    <m/>
    <m/>
    <m/>
    <m/>
    <d v="2025-10-11T00:00:00"/>
    <s v="КЧК В КАЖДОМ КЛАССЕ"/>
    <s v="р-н. Симферопольский, с. Клиновка"/>
    <n v="36"/>
    <n v="36"/>
  </r>
  <r>
    <n v="32"/>
    <x v="164"/>
    <x v="1"/>
    <x v="59"/>
    <x v="145"/>
    <s v="6519193"/>
    <x v="3"/>
    <s v="ОТЛ"/>
    <m/>
    <m/>
    <m/>
    <m/>
    <m/>
    <m/>
    <m/>
    <m/>
    <m/>
    <s v="КЧК"/>
    <m/>
    <m/>
    <m/>
    <m/>
    <m/>
    <d v="2025-10-11T00:00:00"/>
    <s v="КЧК В КАЖДОМ КЛАССЕ"/>
    <s v="р-н. Симферопольский, с. Клиновка"/>
    <n v="36"/>
    <n v="36"/>
  </r>
  <r>
    <n v="35"/>
    <x v="122"/>
    <x v="1"/>
    <x v="20"/>
    <x v="32"/>
    <s v="5582974"/>
    <x v="4"/>
    <s v="ОТЛ"/>
    <m/>
    <m/>
    <m/>
    <s v="ЛС"/>
    <m/>
    <m/>
    <m/>
    <m/>
    <m/>
    <s v="КЧК"/>
    <m/>
    <m/>
    <m/>
    <m/>
    <m/>
    <d v="2025-10-11T00:00:00"/>
    <s v="КЧК В КАЖДОМ КЛАССЕ"/>
    <s v="р-н. Симферопольский, с. Клиновка"/>
    <n v="36"/>
    <n v="72"/>
  </r>
  <r>
    <n v="37"/>
    <x v="45"/>
    <x v="1"/>
    <x v="0"/>
    <x v="40"/>
    <s v="4892709"/>
    <x v="8"/>
    <s v="ОТЛ"/>
    <m/>
    <m/>
    <m/>
    <m/>
    <m/>
    <s v="ЛВС"/>
    <m/>
    <m/>
    <m/>
    <m/>
    <m/>
    <s v="ВКЧК"/>
    <m/>
    <m/>
    <m/>
    <d v="2025-10-11T00:00:00"/>
    <s v="КЧК В КАЖДОМ КЛАССЕ"/>
    <s v="р-н. Симферопольский, с. Клиновка"/>
    <n v="36"/>
    <n v="72"/>
  </r>
  <r>
    <s v="11.10.2025 - г. р-н. Симферопольский, с. Клиновка"/>
    <x v="13"/>
    <x v="41"/>
    <x v="10"/>
    <x v="13"/>
    <m/>
    <x v="7"/>
    <m/>
    <m/>
    <m/>
    <m/>
    <m/>
    <m/>
    <m/>
    <m/>
    <m/>
    <m/>
    <m/>
    <m/>
    <m/>
    <m/>
    <m/>
    <m/>
    <m/>
    <m/>
    <m/>
    <m/>
    <m/>
  </r>
  <r>
    <n v="7"/>
    <x v="165"/>
    <x v="0"/>
    <x v="9"/>
    <x v="146"/>
    <s v="6415011"/>
    <x v="4"/>
    <s v="ОТЛ"/>
    <m/>
    <m/>
    <s v="ЛК"/>
    <m/>
    <m/>
    <m/>
    <m/>
    <m/>
    <m/>
    <s v="КЧК"/>
    <m/>
    <m/>
    <m/>
    <m/>
    <m/>
    <d v="2025-09-28T00:00:00"/>
    <s v="КЧК"/>
    <s v="Санкт-Петербург"/>
    <n v="27"/>
    <n v="27"/>
  </r>
  <r>
    <n v="10"/>
    <x v="166"/>
    <x v="0"/>
    <x v="11"/>
    <x v="147"/>
    <s v="4767152"/>
    <x v="5"/>
    <s v="ОТЛ"/>
    <m/>
    <m/>
    <m/>
    <m/>
    <s v="ЛВК"/>
    <m/>
    <m/>
    <m/>
    <m/>
    <m/>
    <m/>
    <s v="ВКЧК"/>
    <m/>
    <m/>
    <m/>
    <d v="2025-09-28T00:00:00"/>
    <s v="КЧК"/>
    <s v="Санкт-Петербург"/>
    <n v="27"/>
    <n v="27"/>
  </r>
  <r>
    <n v="17"/>
    <x v="77"/>
    <x v="1"/>
    <x v="29"/>
    <x v="69"/>
    <s v="7180781"/>
    <x v="0"/>
    <s v="ОТЛ"/>
    <s v="ЛКЮ"/>
    <m/>
    <m/>
    <m/>
    <m/>
    <m/>
    <m/>
    <m/>
    <m/>
    <m/>
    <s v="ЮКЧК"/>
    <m/>
    <m/>
    <m/>
    <m/>
    <d v="2025-09-28T00:00:00"/>
    <s v="КЧК"/>
    <s v="Санкт-Петербург"/>
    <n v="27"/>
    <n v="27"/>
  </r>
  <r>
    <n v="24"/>
    <x v="78"/>
    <x v="1"/>
    <x v="10"/>
    <x v="70"/>
    <s v="6736275"/>
    <x v="4"/>
    <s v="ОТЛ"/>
    <m/>
    <m/>
    <m/>
    <s v="ЛС"/>
    <m/>
    <m/>
    <m/>
    <m/>
    <m/>
    <s v="КЧК"/>
    <m/>
    <m/>
    <m/>
    <m/>
    <m/>
    <d v="2025-09-28T00:00:00"/>
    <s v="КЧК"/>
    <s v="Санкт-Петербург"/>
    <n v="27"/>
    <n v="27"/>
  </r>
  <r>
    <s v="28.09.2025 - г. Санкт-Петербург"/>
    <x v="13"/>
    <x v="42"/>
    <x v="10"/>
    <x v="13"/>
    <m/>
    <x v="7"/>
    <m/>
    <m/>
    <m/>
    <m/>
    <m/>
    <m/>
    <m/>
    <m/>
    <m/>
    <m/>
    <m/>
    <m/>
    <m/>
    <m/>
    <m/>
    <m/>
    <m/>
    <m/>
    <m/>
    <m/>
    <m/>
  </r>
  <r>
    <n v="5"/>
    <x v="155"/>
    <x v="0"/>
    <x v="0"/>
    <x v="138"/>
    <s v="7189199"/>
    <x v="0"/>
    <s v="ОТЛ"/>
    <s v="ЛКЮ"/>
    <m/>
    <m/>
    <m/>
    <m/>
    <m/>
    <m/>
    <m/>
    <m/>
    <m/>
    <s v="ЮКЧК"/>
    <m/>
    <m/>
    <m/>
    <m/>
    <d v="2025-10-12T00:00:00"/>
    <s v="КЧК В КАЖДОМ КЛАССЕ"/>
    <s v="р-н. Симферопольский, с. Клиновка"/>
    <n v="34"/>
    <n v="68"/>
  </r>
  <r>
    <n v="6"/>
    <x v="156"/>
    <x v="0"/>
    <x v="0"/>
    <x v="0"/>
    <s v="6865040"/>
    <x v="1"/>
    <s v="ОТЛ"/>
    <m/>
    <m/>
    <m/>
    <m/>
    <m/>
    <m/>
    <m/>
    <m/>
    <m/>
    <s v="КЧК"/>
    <m/>
    <m/>
    <m/>
    <m/>
    <m/>
    <d v="2025-10-12T00:00:00"/>
    <s v="КЧК В КАЖДОМ КЛАССЕ"/>
    <s v="р-н. Симферопольский, с. Клиновка"/>
    <n v="34"/>
    <n v="34"/>
  </r>
  <r>
    <n v="9"/>
    <x v="128"/>
    <x v="0"/>
    <x v="5"/>
    <x v="53"/>
    <s v="6738230"/>
    <x v="2"/>
    <s v="ОТЛ"/>
    <m/>
    <m/>
    <s v="ЛК"/>
    <m/>
    <m/>
    <m/>
    <m/>
    <m/>
    <m/>
    <s v="КЧК"/>
    <m/>
    <m/>
    <m/>
    <m/>
    <m/>
    <d v="2025-10-12T00:00:00"/>
    <s v="КЧК В КАЖДОМ КЛАССЕ"/>
    <s v="р-н. Симферопольский, с. Клиновка"/>
    <n v="34"/>
    <n v="68"/>
  </r>
  <r>
    <n v="14"/>
    <x v="167"/>
    <x v="0"/>
    <x v="52"/>
    <x v="140"/>
    <s v="6737431"/>
    <x v="4"/>
    <s v="ОТЛ"/>
    <m/>
    <m/>
    <m/>
    <m/>
    <m/>
    <m/>
    <m/>
    <m/>
    <m/>
    <s v="КЧК"/>
    <m/>
    <m/>
    <m/>
    <m/>
    <m/>
    <d v="2025-10-12T00:00:00"/>
    <s v="КЧК В КАЖДОМ КЛАССЕ"/>
    <s v="р-н. Симферопольский, с. Клиновка"/>
    <n v="34"/>
    <n v="34"/>
  </r>
  <r>
    <n v="15"/>
    <x v="159"/>
    <x v="0"/>
    <x v="10"/>
    <x v="141"/>
    <s v="5686748"/>
    <x v="5"/>
    <s v="ОТЛ"/>
    <m/>
    <m/>
    <m/>
    <m/>
    <s v="ЛКЮ"/>
    <m/>
    <m/>
    <m/>
    <m/>
    <m/>
    <m/>
    <s v="ВКЧК"/>
    <m/>
    <m/>
    <m/>
    <d v="2025-10-12T00:00:00"/>
    <s v="КЧК В КАЖДОМ КЛАССЕ"/>
    <s v="р-н. Симферопольский, с. Клиновка"/>
    <n v="34"/>
    <n v="68"/>
  </r>
  <r>
    <n v="19"/>
    <x v="168"/>
    <x v="1"/>
    <x v="60"/>
    <x v="148"/>
    <s v="900263000700516"/>
    <x v="6"/>
    <s v="ОТЛ"/>
    <m/>
    <s v="ЛСЮ"/>
    <m/>
    <m/>
    <m/>
    <m/>
    <m/>
    <m/>
    <m/>
    <m/>
    <s v="ЮКЧК"/>
    <m/>
    <m/>
    <m/>
    <m/>
    <d v="2025-10-12T00:00:00"/>
    <s v="КЧК В КАЖДОМ КЛАССЕ"/>
    <s v="р-н. Симферопольский, с. Клиновка"/>
    <n v="34"/>
    <n v="68"/>
  </r>
  <r>
    <n v="21"/>
    <x v="161"/>
    <x v="1"/>
    <x v="0"/>
    <x v="138"/>
    <s v="7189201"/>
    <x v="0"/>
    <s v="ОТЛ"/>
    <m/>
    <m/>
    <m/>
    <m/>
    <m/>
    <m/>
    <m/>
    <m/>
    <m/>
    <m/>
    <s v="ЮКЧК"/>
    <m/>
    <m/>
    <m/>
    <m/>
    <d v="2025-10-12T00:00:00"/>
    <s v="КЧК В КАЖДОМ КЛАССЕ"/>
    <s v="р-н. Симферопольский, с. Клиновка"/>
    <n v="34"/>
    <n v="34"/>
  </r>
  <r>
    <n v="23"/>
    <x v="169"/>
    <x v="1"/>
    <x v="33"/>
    <x v="123"/>
    <s v="7056259"/>
    <x v="1"/>
    <s v="ОТЛ"/>
    <m/>
    <m/>
    <m/>
    <m/>
    <m/>
    <m/>
    <m/>
    <m/>
    <m/>
    <s v="КЧК"/>
    <m/>
    <m/>
    <m/>
    <m/>
    <m/>
    <d v="2025-10-12T00:00:00"/>
    <s v="КЧК В КАЖДОМ КЛАССЕ"/>
    <s v="р-н. Симферопольский, с. Клиновка"/>
    <n v="34"/>
    <n v="34"/>
  </r>
  <r>
    <n v="28"/>
    <x v="170"/>
    <x v="1"/>
    <x v="52"/>
    <x v="140"/>
    <s v="6737433"/>
    <x v="2"/>
    <s v="ОТЛ"/>
    <m/>
    <m/>
    <m/>
    <m/>
    <m/>
    <m/>
    <m/>
    <m/>
    <m/>
    <s v="КЧК"/>
    <m/>
    <m/>
    <m/>
    <m/>
    <m/>
    <d v="2025-10-12T00:00:00"/>
    <s v="КЧК В КАЖДОМ КЛАССЕ"/>
    <s v="р-н. Симферопольский, с. Клиновка"/>
    <n v="34"/>
    <n v="34"/>
  </r>
  <r>
    <n v="30"/>
    <x v="164"/>
    <x v="1"/>
    <x v="59"/>
    <x v="145"/>
    <s v="6519193"/>
    <x v="3"/>
    <s v="ОТЛ"/>
    <m/>
    <m/>
    <m/>
    <m/>
    <m/>
    <m/>
    <m/>
    <m/>
    <m/>
    <s v="КЧК"/>
    <m/>
    <m/>
    <m/>
    <m/>
    <m/>
    <d v="2025-10-12T00:00:00"/>
    <s v="КЧК В КАЖДОМ КЛАССЕ"/>
    <s v="р-н. Симферопольский, с. Клиновка"/>
    <n v="34"/>
    <n v="34"/>
  </r>
  <r>
    <n v="33"/>
    <x v="122"/>
    <x v="1"/>
    <x v="20"/>
    <x v="32"/>
    <s v="5582974"/>
    <x v="4"/>
    <s v="ОТЛ"/>
    <m/>
    <m/>
    <m/>
    <s v="ЛС"/>
    <m/>
    <m/>
    <m/>
    <m/>
    <m/>
    <s v="КЧК"/>
    <m/>
    <m/>
    <m/>
    <m/>
    <m/>
    <d v="2025-10-12T00:00:00"/>
    <s v="КЧК В КАЖДОМ КЛАССЕ"/>
    <s v="р-н. Симферопольский, с. Клиновка"/>
    <n v="34"/>
    <n v="68"/>
  </r>
  <r>
    <n v="35"/>
    <x v="45"/>
    <x v="1"/>
    <x v="0"/>
    <x v="40"/>
    <s v="4892709"/>
    <x v="5"/>
    <s v="ОТЛ"/>
    <m/>
    <m/>
    <m/>
    <m/>
    <m/>
    <s v="ЛСЮ"/>
    <m/>
    <m/>
    <m/>
    <m/>
    <m/>
    <s v="ВКЧК"/>
    <m/>
    <m/>
    <m/>
    <d v="2025-10-12T00:00:00"/>
    <s v="КЧК В КАЖДОМ КЛАССЕ"/>
    <s v="р-н. Симферопольский, с. Клиновка"/>
    <n v="34"/>
    <n v="68"/>
  </r>
  <r>
    <s v="12.10.2025 - г. р-н. Симферопольский, с. Клиновка"/>
    <x v="13"/>
    <x v="43"/>
    <x v="10"/>
    <x v="13"/>
    <m/>
    <x v="7"/>
    <m/>
    <m/>
    <m/>
    <m/>
    <m/>
    <m/>
    <m/>
    <m/>
    <m/>
    <m/>
    <m/>
    <m/>
    <m/>
    <m/>
    <m/>
    <m/>
    <m/>
    <m/>
    <m/>
    <m/>
    <m/>
  </r>
  <r>
    <n v="4"/>
    <x v="117"/>
    <x v="0"/>
    <x v="5"/>
    <x v="104"/>
    <s v="6856768"/>
    <x v="4"/>
    <s v="ОТЛ"/>
    <m/>
    <m/>
    <s v="ЛК"/>
    <m/>
    <m/>
    <m/>
    <m/>
    <m/>
    <m/>
    <s v="КЧК"/>
    <m/>
    <m/>
    <m/>
    <m/>
    <m/>
    <d v="2025-10-12T00:00:00"/>
    <s v="КЧК"/>
    <s v="Рыбинск"/>
    <n v="8"/>
    <n v="8"/>
  </r>
  <r>
    <n v="5"/>
    <x v="115"/>
    <x v="0"/>
    <x v="45"/>
    <x v="103"/>
    <s v="4891145"/>
    <x v="5"/>
    <s v="ОТЛ"/>
    <m/>
    <m/>
    <m/>
    <m/>
    <s v="ЛВК"/>
    <m/>
    <m/>
    <m/>
    <m/>
    <m/>
    <m/>
    <s v="ВКЧК"/>
    <m/>
    <m/>
    <m/>
    <d v="2025-10-12T00:00:00"/>
    <s v="КЧК"/>
    <s v="Рыбинск"/>
    <n v="8"/>
    <n v="8"/>
  </r>
  <r>
    <n v="7"/>
    <x v="171"/>
    <x v="1"/>
    <x v="8"/>
    <x v="149"/>
    <s v="7186610"/>
    <x v="6"/>
    <s v="ОТЛ"/>
    <m/>
    <s v="ЛСЮ"/>
    <m/>
    <m/>
    <m/>
    <m/>
    <m/>
    <m/>
    <m/>
    <m/>
    <s v="ЮКЧК"/>
    <m/>
    <m/>
    <m/>
    <m/>
    <d v="2025-10-12T00:00:00"/>
    <s v="КЧК"/>
    <s v="Рыбинск"/>
    <n v="8"/>
    <n v="8"/>
  </r>
  <r>
    <n v="9"/>
    <x v="132"/>
    <x v="1"/>
    <x v="50"/>
    <x v="114"/>
    <s v="7180157"/>
    <x v="1"/>
    <s v="ОТЛ"/>
    <m/>
    <m/>
    <m/>
    <s v="ЛС"/>
    <m/>
    <m/>
    <m/>
    <m/>
    <m/>
    <s v="КЧК"/>
    <m/>
    <m/>
    <m/>
    <m/>
    <m/>
    <d v="2025-10-12T00:00:00"/>
    <s v="КЧК"/>
    <s v="Рыбинск"/>
    <n v="8"/>
    <n v="8"/>
  </r>
  <r>
    <s v="12.10.2025 - г. Рыбинск"/>
    <x v="13"/>
    <x v="44"/>
    <x v="10"/>
    <x v="13"/>
    <m/>
    <x v="7"/>
    <m/>
    <m/>
    <m/>
    <m/>
    <m/>
    <m/>
    <m/>
    <m/>
    <m/>
    <m/>
    <m/>
    <m/>
    <m/>
    <m/>
    <m/>
    <m/>
    <m/>
    <m/>
    <m/>
    <m/>
    <m/>
  </r>
  <r>
    <n v="4"/>
    <x v="172"/>
    <x v="0"/>
    <x v="61"/>
    <x v="150"/>
    <s v="JR 736743 RW_"/>
    <x v="6"/>
    <s v="ОТЛ"/>
    <s v="ЛКЮ"/>
    <m/>
    <m/>
    <m/>
    <m/>
    <m/>
    <m/>
    <m/>
    <m/>
    <m/>
    <s v="ЮКЧК"/>
    <m/>
    <m/>
    <m/>
    <m/>
    <d v="2025-11-09T00:00:00"/>
    <s v="КЧК"/>
    <s v="Тверь"/>
    <n v="10"/>
    <n v="10"/>
  </r>
  <r>
    <n v="5"/>
    <x v="25"/>
    <x v="0"/>
    <x v="11"/>
    <x v="50"/>
    <s v="6414411"/>
    <x v="4"/>
    <s v="ОТЛ"/>
    <m/>
    <m/>
    <s v="ЛК"/>
    <m/>
    <m/>
    <m/>
    <m/>
    <m/>
    <m/>
    <s v="КЧК"/>
    <m/>
    <m/>
    <m/>
    <m/>
    <m/>
    <d v="2025-11-09T00:00:00"/>
    <s v="КЧК"/>
    <s v="Тверь"/>
    <n v="10"/>
    <n v="10"/>
  </r>
  <r>
    <n v="8"/>
    <x v="173"/>
    <x v="1"/>
    <x v="11"/>
    <x v="151"/>
    <s v="7195428"/>
    <x v="6"/>
    <s v="ОТЛ"/>
    <m/>
    <s v="ЛСЮ"/>
    <m/>
    <m/>
    <m/>
    <m/>
    <m/>
    <m/>
    <m/>
    <m/>
    <s v="ЮКЧК"/>
    <m/>
    <m/>
    <m/>
    <m/>
    <d v="2025-11-09T00:00:00"/>
    <s v="КЧК"/>
    <s v="Тверь"/>
    <n v="10"/>
    <n v="10"/>
  </r>
  <r>
    <n v="10"/>
    <x v="49"/>
    <x v="1"/>
    <x v="11"/>
    <x v="46"/>
    <s v="6858677"/>
    <x v="4"/>
    <s v="ОТЛ"/>
    <m/>
    <m/>
    <m/>
    <s v="ЛС"/>
    <m/>
    <m/>
    <m/>
    <m/>
    <m/>
    <s v="КЧК"/>
    <m/>
    <m/>
    <m/>
    <m/>
    <m/>
    <d v="2025-11-09T00:00:00"/>
    <s v="КЧК"/>
    <s v="Тверь"/>
    <n v="10"/>
    <n v="10"/>
  </r>
  <r>
    <n v="11"/>
    <x v="174"/>
    <x v="1"/>
    <x v="11"/>
    <x v="152"/>
    <s v="5231237"/>
    <x v="5"/>
    <s v="ОТЛ"/>
    <m/>
    <m/>
    <m/>
    <m/>
    <m/>
    <s v="ЛВС"/>
    <m/>
    <m/>
    <m/>
    <m/>
    <m/>
    <s v="ВКЧК"/>
    <m/>
    <m/>
    <m/>
    <d v="2025-11-09T00:00:00"/>
    <s v="КЧК"/>
    <s v="Тверь"/>
    <n v="10"/>
    <n v="10"/>
  </r>
  <r>
    <s v="09.11.2025 - г. Тверь"/>
    <x v="13"/>
    <x v="45"/>
    <x v="10"/>
    <x v="13"/>
    <m/>
    <x v="7"/>
    <m/>
    <m/>
    <m/>
    <m/>
    <m/>
    <m/>
    <m/>
    <m/>
    <m/>
    <m/>
    <m/>
    <m/>
    <m/>
    <m/>
    <m/>
    <m/>
    <m/>
    <m/>
    <m/>
    <m/>
    <m/>
  </r>
  <r>
    <n v="6"/>
    <x v="175"/>
    <x v="0"/>
    <x v="15"/>
    <x v="153"/>
    <n v="6865374"/>
    <x v="4"/>
    <s v="ОТЛ"/>
    <m/>
    <m/>
    <s v="ЛК"/>
    <m/>
    <m/>
    <m/>
    <m/>
    <m/>
    <m/>
    <s v="КЧК"/>
    <m/>
    <m/>
    <m/>
    <m/>
    <m/>
    <d v="2025-11-02T00:00:00"/>
    <s v="КЧК"/>
    <s v="Новосибирск"/>
    <n v="19"/>
    <n v="19"/>
  </r>
  <r>
    <n v="7"/>
    <x v="136"/>
    <x v="0"/>
    <x v="51"/>
    <x v="117"/>
    <n v="5115479"/>
    <x v="5"/>
    <s v="ОТЛ"/>
    <m/>
    <m/>
    <m/>
    <m/>
    <s v="ЛВК"/>
    <m/>
    <m/>
    <m/>
    <m/>
    <m/>
    <m/>
    <s v="ВКЧК"/>
    <m/>
    <m/>
    <m/>
    <d v="2025-11-02T00:00:00"/>
    <s v="КЧК"/>
    <s v="Новосибирск"/>
    <n v="19"/>
    <n v="19"/>
  </r>
  <r>
    <n v="11"/>
    <x v="137"/>
    <x v="1"/>
    <x v="15"/>
    <x v="118"/>
    <n v="7180097"/>
    <x v="0"/>
    <s v="ОТЛ"/>
    <m/>
    <s v="ЛСЮ"/>
    <m/>
    <m/>
    <m/>
    <m/>
    <m/>
    <m/>
    <m/>
    <m/>
    <s v="ЮКЧК"/>
    <m/>
    <m/>
    <m/>
    <m/>
    <d v="2025-11-02T00:00:00"/>
    <s v="КЧК"/>
    <s v="Новосибирск"/>
    <n v="19"/>
    <n v="19"/>
  </r>
  <r>
    <n v="14"/>
    <x v="176"/>
    <x v="1"/>
    <x v="46"/>
    <x v="154"/>
    <n v="6414921"/>
    <x v="2"/>
    <s v="ОТЛ"/>
    <m/>
    <m/>
    <m/>
    <s v="ЛС"/>
    <m/>
    <m/>
    <m/>
    <m/>
    <m/>
    <s v="КЧК"/>
    <m/>
    <m/>
    <m/>
    <m/>
    <m/>
    <d v="2025-11-02T00:00:00"/>
    <s v="КЧК"/>
    <s v="Новосибирск"/>
    <n v="19"/>
    <n v="19"/>
  </r>
  <r>
    <s v="02.11.2025 - г. Новосибирск"/>
    <x v="13"/>
    <x v="46"/>
    <x v="10"/>
    <x v="13"/>
    <m/>
    <x v="7"/>
    <m/>
    <m/>
    <m/>
    <m/>
    <m/>
    <m/>
    <m/>
    <m/>
    <m/>
    <m/>
    <m/>
    <m/>
    <m/>
    <m/>
    <m/>
    <m/>
    <m/>
    <m/>
    <m/>
    <m/>
    <m/>
  </r>
  <r>
    <n v="1"/>
    <x v="177"/>
    <x v="0"/>
    <x v="5"/>
    <x v="155"/>
    <s v="7192871"/>
    <x v="6"/>
    <s v="ОТЛ"/>
    <m/>
    <m/>
    <m/>
    <m/>
    <m/>
    <m/>
    <m/>
    <m/>
    <m/>
    <m/>
    <s v="ЮКЧК"/>
    <m/>
    <m/>
    <m/>
    <m/>
    <d v="2025-12-12T00:00:00"/>
    <s v="КЧК В КАЖДОМ КЛАССЕ"/>
    <s v="Санкт-Петербург"/>
    <n v="29"/>
    <n v="29"/>
  </r>
  <r>
    <n v="3"/>
    <x v="178"/>
    <x v="0"/>
    <x v="61"/>
    <x v="150"/>
    <s v="JR 736742 RW_"/>
    <x v="0"/>
    <s v="ОТЛ"/>
    <s v="ЛКЮ"/>
    <m/>
    <m/>
    <m/>
    <m/>
    <m/>
    <m/>
    <m/>
    <m/>
    <m/>
    <s v="ЮКЧК"/>
    <m/>
    <m/>
    <m/>
    <m/>
    <d v="2025-12-12T00:00:00"/>
    <s v="КЧК В КАЖДОМ КЛАССЕ"/>
    <s v="Санкт-Петербург"/>
    <n v="29"/>
    <n v="58"/>
  </r>
  <r>
    <n v="4"/>
    <x v="24"/>
    <x v="0"/>
    <x v="5"/>
    <x v="29"/>
    <s v="6863308"/>
    <x v="1"/>
    <s v="ОТЛ"/>
    <m/>
    <m/>
    <s v="ЛК"/>
    <m/>
    <m/>
    <m/>
    <m/>
    <m/>
    <m/>
    <s v="КЧК"/>
    <m/>
    <m/>
    <m/>
    <m/>
    <m/>
    <d v="2025-12-12T00:00:00"/>
    <s v="КЧК В КАЖДОМ КЛАССЕ"/>
    <s v="Санкт-Петербург"/>
    <n v="29"/>
    <n v="58"/>
  </r>
  <r>
    <n v="9"/>
    <x v="165"/>
    <x v="0"/>
    <x v="9"/>
    <x v="146"/>
    <s v="6415011"/>
    <x v="4"/>
    <s v="ОТЛ"/>
    <m/>
    <m/>
    <m/>
    <m/>
    <m/>
    <m/>
    <m/>
    <m/>
    <m/>
    <s v="КЧК"/>
    <m/>
    <m/>
    <m/>
    <m/>
    <m/>
    <d v="2025-12-12T00:00:00"/>
    <s v="КЧК В КАЖДОМ КЛАССЕ"/>
    <s v="Санкт-Петербург"/>
    <n v="29"/>
    <n v="29"/>
  </r>
  <r>
    <n v="12"/>
    <x v="111"/>
    <x v="0"/>
    <x v="11"/>
    <x v="100"/>
    <s v="5113356"/>
    <x v="5"/>
    <s v="ОТЛ"/>
    <m/>
    <m/>
    <m/>
    <m/>
    <m/>
    <s v="ЛВ"/>
    <m/>
    <m/>
    <m/>
    <m/>
    <m/>
    <s v="ВКЧК"/>
    <m/>
    <m/>
    <m/>
    <d v="2025-12-12T00:00:00"/>
    <s v="КЧК В КАЖДОМ КЛАССЕ"/>
    <s v="Санкт-Петербург"/>
    <n v="29"/>
    <n v="58"/>
  </r>
  <r>
    <n v="15"/>
    <x v="179"/>
    <x v="1"/>
    <x v="5"/>
    <x v="156"/>
    <s v="7195231"/>
    <x v="6"/>
    <s v="ОТЛ"/>
    <m/>
    <m/>
    <m/>
    <m/>
    <m/>
    <m/>
    <m/>
    <m/>
    <m/>
    <m/>
    <s v="ЮКЧК"/>
    <m/>
    <m/>
    <m/>
    <m/>
    <d v="2025-12-12T00:00:00"/>
    <s v="КЧК В КАЖДОМ КЛАССЕ"/>
    <s v="Санкт-Петербург"/>
    <n v="29"/>
    <n v="29"/>
  </r>
  <r>
    <n v="18"/>
    <x v="180"/>
    <x v="1"/>
    <x v="19"/>
    <x v="157"/>
    <s v="7180849"/>
    <x v="0"/>
    <s v="ОТЛ"/>
    <m/>
    <s v="ЛСЮ"/>
    <m/>
    <m/>
    <m/>
    <m/>
    <m/>
    <m/>
    <m/>
    <m/>
    <s v="ЮКЧК"/>
    <m/>
    <m/>
    <m/>
    <m/>
    <d v="2025-12-12T00:00:00"/>
    <s v="КЧК В КАЖДОМ КЛАССЕ"/>
    <s v="Санкт-Петербург"/>
    <n v="29"/>
    <n v="58"/>
  </r>
  <r>
    <n v="21"/>
    <x v="77"/>
    <x v="1"/>
    <x v="29"/>
    <x v="69"/>
    <s v="7180781"/>
    <x v="1"/>
    <s v="ОТЛ"/>
    <m/>
    <m/>
    <m/>
    <m/>
    <m/>
    <m/>
    <m/>
    <m/>
    <m/>
    <s v="КЧК"/>
    <m/>
    <m/>
    <m/>
    <m/>
    <m/>
    <d v="2025-12-12T00:00:00"/>
    <s v="КЧК В КАЖДОМ КЛАССЕ"/>
    <s v="Санкт-Петербург"/>
    <n v="29"/>
    <n v="29"/>
  </r>
  <r>
    <n v="24"/>
    <x v="26"/>
    <x v="1"/>
    <x v="10"/>
    <x v="158"/>
    <s v="6862471"/>
    <x v="2"/>
    <s v="ОТЛ"/>
    <m/>
    <m/>
    <m/>
    <m/>
    <m/>
    <m/>
    <m/>
    <m/>
    <m/>
    <s v="КЧК"/>
    <m/>
    <m/>
    <m/>
    <m/>
    <m/>
    <d v="2025-12-12T00:00:00"/>
    <s v="КЧК В КАЖДОМ КЛАССЕ"/>
    <s v="Санкт-Петербург"/>
    <n v="29"/>
    <n v="29"/>
  </r>
  <r>
    <n v="27"/>
    <x v="119"/>
    <x v="1"/>
    <x v="5"/>
    <x v="105"/>
    <s v="6099759"/>
    <x v="3"/>
    <s v="ОТЛ"/>
    <m/>
    <m/>
    <m/>
    <s v="ЛС"/>
    <m/>
    <m/>
    <m/>
    <m/>
    <m/>
    <s v="КЧК"/>
    <m/>
    <m/>
    <m/>
    <m/>
    <m/>
    <d v="2025-12-12T00:00:00"/>
    <s v="КЧК В КАЖДОМ КЛАССЕ"/>
    <s v="Санкт-Петербург"/>
    <n v="29"/>
    <n v="58"/>
  </r>
  <r>
    <n v="30"/>
    <x v="181"/>
    <x v="1"/>
    <x v="62"/>
    <x v="159"/>
    <s v="6734632"/>
    <x v="4"/>
    <s v="ОТЛ"/>
    <m/>
    <m/>
    <m/>
    <m/>
    <m/>
    <m/>
    <m/>
    <m/>
    <m/>
    <s v="КЧК"/>
    <m/>
    <m/>
    <m/>
    <m/>
    <m/>
    <d v="2025-12-12T00:00:00"/>
    <s v="КЧК В КАЖДОМ КЛАССЕ"/>
    <s v="Санкт-Петербург"/>
    <n v="29"/>
    <n v="29"/>
  </r>
  <r>
    <s v="12.12.2025 - г. Санкт-Петербург"/>
    <x v="13"/>
    <x v="47"/>
    <x v="10"/>
    <x v="13"/>
    <m/>
    <x v="7"/>
    <m/>
    <m/>
    <m/>
    <m/>
    <m/>
    <m/>
    <m/>
    <m/>
    <m/>
    <m/>
    <m/>
    <m/>
    <m/>
    <m/>
    <m/>
    <m/>
    <m/>
    <m/>
    <m/>
    <m/>
    <m/>
  </r>
  <r>
    <n v="1"/>
    <x v="178"/>
    <x v="0"/>
    <x v="61"/>
    <x v="150"/>
    <s v="JR 736742 RW_"/>
    <x v="0"/>
    <s v="ОТЛ"/>
    <s v="ЛКЮ"/>
    <m/>
    <m/>
    <m/>
    <m/>
    <m/>
    <m/>
    <m/>
    <m/>
    <m/>
    <s v="ЮКЧК"/>
    <m/>
    <m/>
    <m/>
    <m/>
    <d v="2025-12-29T00:00:00"/>
    <s v="КЧК"/>
    <s v="Москва"/>
    <n v="10"/>
    <n v="10"/>
  </r>
  <r>
    <n v="3"/>
    <x v="120"/>
    <x v="0"/>
    <x v="46"/>
    <x v="106"/>
    <s v="7057747"/>
    <x v="2"/>
    <s v="ОТЛ"/>
    <m/>
    <m/>
    <s v="ЛК"/>
    <m/>
    <m/>
    <m/>
    <m/>
    <m/>
    <m/>
    <s v="КЧК"/>
    <m/>
    <m/>
    <m/>
    <m/>
    <m/>
    <d v="2025-12-29T00:00:00"/>
    <s v="КЧК"/>
    <s v="Москва"/>
    <n v="10"/>
    <n v="10"/>
  </r>
  <r>
    <n v="6"/>
    <x v="173"/>
    <x v="1"/>
    <x v="11"/>
    <x v="151"/>
    <s v="7195428"/>
    <x v="6"/>
    <s v="ОТЛ"/>
    <m/>
    <s v="ЛСЮ"/>
    <m/>
    <m/>
    <m/>
    <m/>
    <m/>
    <m/>
    <m/>
    <m/>
    <s v="ЮКЧК"/>
    <m/>
    <m/>
    <m/>
    <m/>
    <d v="2025-12-29T00:00:00"/>
    <s v="КЧК"/>
    <s v="Москва"/>
    <n v="10"/>
    <n v="10"/>
  </r>
  <r>
    <n v="10"/>
    <x v="121"/>
    <x v="1"/>
    <x v="46"/>
    <x v="107"/>
    <s v="6516327"/>
    <x v="4"/>
    <s v="ОТЛ"/>
    <m/>
    <m/>
    <m/>
    <s v="ЛС"/>
    <m/>
    <m/>
    <m/>
    <m/>
    <m/>
    <s v="КЧК"/>
    <m/>
    <m/>
    <m/>
    <m/>
    <m/>
    <d v="2025-12-29T00:00:00"/>
    <s v="КЧК"/>
    <s v="Москва"/>
    <n v="10"/>
    <n v="10"/>
  </r>
  <r>
    <s v="29.12.2025 - г. Москва"/>
    <x v="13"/>
    <x v="48"/>
    <x v="10"/>
    <x v="13"/>
    <m/>
    <x v="7"/>
    <m/>
    <m/>
    <m/>
    <m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3D1B951-B06E-45CA-ACAF-FE759638B9D5}" name="Сводная таблица1" cacheId="0" applyNumberFormats="0" applyBorderFormats="0" applyFontFormats="0" applyPatternFormats="0" applyAlignmentFormats="0" applyWidthHeightFormats="1" dataCaption="Значения" updatedVersion="8" minRefreshableVersion="3" useAutoFormatting="1" itemPrintTitles="1" createdVersion="8" indent="0" outline="1" outlineData="1" multipleFieldFilters="0">
  <location ref="A5:B240" firstHeaderRow="1" firstDataRow="1" firstDataCol="1"/>
  <pivotFields count="28">
    <pivotField showAll="0"/>
    <pivotField axis="axisRow" showAll="0" sortType="descending">
      <items count="186">
        <item sd="0" x="158"/>
        <item sd="0" x="123"/>
        <item sd="0" m="1" x="182"/>
        <item x="127"/>
        <item sd="0" x="144"/>
        <item sd="0" x="59"/>
        <item sd="0" x="157"/>
        <item x="135"/>
        <item sd="0" x="130"/>
        <item sd="0" x="109"/>
        <item x="79"/>
        <item x="147"/>
        <item sd="0" x="108"/>
        <item x="60"/>
        <item sd="0" x="29"/>
        <item sd="0" x="34"/>
        <item sd="0" x="33"/>
        <item sd="0" x="103"/>
        <item x="151"/>
        <item sd="0" x="114"/>
        <item sd="0" x="93"/>
        <item sd="0" x="107"/>
        <item x="136"/>
        <item sd="0" x="78"/>
        <item x="51"/>
        <item x="70"/>
        <item sd="0" x="17"/>
        <item sd="0" x="178"/>
        <item x="172"/>
        <item sd="0" x="3"/>
        <item x="92"/>
        <item sd="0" x="132"/>
        <item x="148"/>
        <item x="115"/>
        <item sd="0" x="16"/>
        <item x="57"/>
        <item m="1" x="183"/>
        <item x="159"/>
        <item sd="0" x="91"/>
        <item sd="0" x="164"/>
        <item sd="0" x="80"/>
        <item sd="0" x="55"/>
        <item sd="0" x="77"/>
        <item x="94"/>
        <item sd="0" x="126"/>
        <item x="95"/>
        <item sd="0" x="142"/>
        <item sd="0" x="32"/>
        <item sd="0" x="58"/>
        <item sd="0" x="88"/>
        <item x="146"/>
        <item sd="0" x="169"/>
        <item x="154"/>
        <item sd="0" x="165"/>
        <item sd="0" x="82"/>
        <item x="12"/>
        <item sd="0" x="112"/>
        <item sd="0" x="10"/>
        <item sd="0" x="83"/>
        <item x="85"/>
        <item sd="0" x="106"/>
        <item x="14"/>
        <item sd="0" x="89"/>
        <item sd="0" x="26"/>
        <item sd="0" x="168"/>
        <item x="125"/>
        <item m="1" x="184"/>
        <item x="141"/>
        <item sd="0" x="162"/>
        <item sd="0" x="101"/>
        <item sd="0" x="48"/>
        <item sd="0" x="56"/>
        <item sd="0" x="8"/>
        <item sd="0" x="102"/>
        <item sd="0" x="86"/>
        <item sd="0" x="28"/>
        <item sd="0" x="160"/>
        <item sd="0" x="4"/>
        <item sd="0" x="30"/>
        <item x="173"/>
        <item sd="0" x="76"/>
        <item sd="0" x="124"/>
        <item sd="0" x="7"/>
        <item sd="0" x="140"/>
        <item sd="0" x="131"/>
        <item sd="0" x="98"/>
        <item sd="0" x="67"/>
        <item sd="0" x="139"/>
        <item x="116"/>
        <item sd="0" x="54"/>
        <item x="63"/>
        <item sd="0" x="9"/>
        <item x="39"/>
        <item sd="0" x="46"/>
        <item x="81"/>
        <item sd="0" x="134"/>
        <item sd="0" x="1"/>
        <item sd="0" x="104"/>
        <item sd="0" x="47"/>
        <item sd="0" x="133"/>
        <item sd="0" x="15"/>
        <item sd="0" x="36"/>
        <item sd="0" x="38"/>
        <item sd="0" x="52"/>
        <item sd="0" x="105"/>
        <item x="111"/>
        <item sd="0" x="128"/>
        <item sd="0" x="23"/>
        <item sd="0" x="21"/>
        <item sd="0" x="117"/>
        <item sd="0" x="65"/>
        <item sd="0" x="6"/>
        <item sd="0" x="24"/>
        <item sd="0" x="99"/>
        <item sd="0" x="118"/>
        <item sd="0" x="62"/>
        <item sd="0" x="110"/>
        <item sd="0" x="11"/>
        <item sd="0" x="90"/>
        <item sd="0" x="177"/>
        <item sd="0" x="179"/>
        <item sd="0" x="41"/>
        <item x="113"/>
        <item sd="0" x="119"/>
        <item sd="0" x="74"/>
        <item sd="0" x="44"/>
        <item sd="0" x="69"/>
        <item sd="0" x="87"/>
        <item sd="0" x="167"/>
        <item x="5"/>
        <item sd="0" x="170"/>
        <item sd="0" x="72"/>
        <item x="22"/>
        <item x="145"/>
        <item x="171"/>
        <item sd="0" x="84"/>
        <item sd="0" x="152"/>
        <item x="71"/>
        <item sd="0" x="163"/>
        <item sd="0" x="122"/>
        <item sd="0" x="31"/>
        <item x="129"/>
        <item sd="0" x="75"/>
        <item sd="0" x="120"/>
        <item sd="0" x="121"/>
        <item x="176"/>
        <item x="64"/>
        <item sd="0" x="153"/>
        <item sd="0" x="18"/>
        <item sd="0" x="40"/>
        <item x="175"/>
        <item sd="0" x="137"/>
        <item x="20"/>
        <item sd="0" x="19"/>
        <item x="61"/>
        <item x="149"/>
        <item sd="0" x="53"/>
        <item sd="0" x="25"/>
        <item sd="0" x="73"/>
        <item sd="0" x="138"/>
        <item x="97"/>
        <item x="174"/>
        <item sd="0" x="143"/>
        <item sd="0" x="181"/>
        <item sd="0" x="37"/>
        <item sd="0" x="68"/>
        <item sd="0" x="2"/>
        <item x="45"/>
        <item x="42"/>
        <item sd="0" x="156"/>
        <item sd="0" x="0"/>
        <item sd="0" x="35"/>
        <item sd="0" x="43"/>
        <item sd="0" x="155"/>
        <item sd="0" x="161"/>
        <item sd="0" x="96"/>
        <item sd="0" x="100"/>
        <item sd="0" x="50"/>
        <item sd="0" x="150"/>
        <item x="27"/>
        <item sd="0" x="66"/>
        <item sd="0" x="49"/>
        <item x="13"/>
        <item x="166"/>
        <item x="180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axis="axisRow" showAll="0">
      <items count="50">
        <item x="22"/>
        <item x="20"/>
        <item x="2"/>
        <item x="47"/>
        <item x="11"/>
        <item x="19"/>
        <item x="31"/>
        <item x="7"/>
        <item x="36"/>
        <item x="39"/>
        <item x="32"/>
        <item x="34"/>
        <item x="41"/>
        <item x="5"/>
        <item x="44"/>
        <item x="28"/>
        <item x="35"/>
        <item x="24"/>
        <item x="29"/>
        <item x="17"/>
        <item x="0"/>
        <item x="9"/>
        <item x="14"/>
        <item x="15"/>
        <item x="21"/>
        <item x="45"/>
        <item x="3"/>
        <item x="46"/>
        <item x="40"/>
        <item x="48"/>
        <item x="37"/>
        <item x="13"/>
        <item x="26"/>
        <item x="12"/>
        <item x="16"/>
        <item x="4"/>
        <item x="10"/>
        <item x="43"/>
        <item x="18"/>
        <item x="25"/>
        <item sd="0" x="1"/>
        <item x="30"/>
        <item x="27"/>
        <item x="23"/>
        <item x="6"/>
        <item x="8"/>
        <item x="38"/>
        <item x="33"/>
        <item x="42"/>
        <item t="default"/>
      </items>
    </pivotField>
    <pivotField axis="axisRow" showAll="0" sortType="descending">
      <items count="67">
        <item x="12"/>
        <item x="40"/>
        <item x="47"/>
        <item x="48"/>
        <item x="57"/>
        <item x="49"/>
        <item x="37"/>
        <item x="44"/>
        <item x="18"/>
        <item x="26"/>
        <item m="1" x="63"/>
        <item x="50"/>
        <item x="51"/>
        <item x="2"/>
        <item x="39"/>
        <item x="38"/>
        <item x="45"/>
        <item x="30"/>
        <item x="16"/>
        <item x="59"/>
        <item x="29"/>
        <item x="61"/>
        <item x="41"/>
        <item x="54"/>
        <item x="21"/>
        <item x="33"/>
        <item x="13"/>
        <item m="1" x="64"/>
        <item x="9"/>
        <item x="43"/>
        <item x="32"/>
        <item x="53"/>
        <item x="25"/>
        <item x="17"/>
        <item x="36"/>
        <item x="60"/>
        <item x="31"/>
        <item x="52"/>
        <item x="11"/>
        <item x="6"/>
        <item x="1"/>
        <item x="5"/>
        <item x="3"/>
        <item x="56"/>
        <item x="34"/>
        <item x="20"/>
        <item x="46"/>
        <item x="27"/>
        <item x="58"/>
        <item x="14"/>
        <item x="23"/>
        <item x="15"/>
        <item x="55"/>
        <item x="35"/>
        <item x="62"/>
        <item x="0"/>
        <item x="24"/>
        <item x="19"/>
        <item x="22"/>
        <item x="8"/>
        <item m="1" x="65"/>
        <item x="4"/>
        <item x="42"/>
        <item x="7"/>
        <item x="10"/>
        <item x="28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axis="axisRow" multipleItemSelectionAllowed="1" showAll="0">
      <items count="10">
        <item h="1" x="5"/>
        <item h="1" x="8"/>
        <item x="2"/>
        <item x="1"/>
        <item x="3"/>
        <item x="4"/>
        <item x="6"/>
        <item x="0"/>
        <item h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</pivotFields>
  <rowFields count="4">
    <field x="3"/>
    <field x="1"/>
    <field x="2"/>
    <field x="6"/>
  </rowFields>
  <rowItems count="235">
    <i>
      <x v="41"/>
    </i>
    <i r="1">
      <x v="112"/>
    </i>
    <i r="1">
      <x v="117"/>
    </i>
    <i r="1">
      <x v="108"/>
    </i>
    <i r="1">
      <x v="124"/>
    </i>
    <i r="1">
      <x v="125"/>
    </i>
    <i r="1">
      <x v="126"/>
    </i>
    <i r="1">
      <x v="127"/>
    </i>
    <i r="1">
      <x v="121"/>
    </i>
    <i r="1">
      <x v="118"/>
    </i>
    <i r="1">
      <x v="123"/>
    </i>
    <i r="1">
      <x v="111"/>
    </i>
    <i r="1">
      <x v="115"/>
    </i>
    <i r="1">
      <x v="114"/>
    </i>
    <i r="1">
      <x v="110"/>
    </i>
    <i r="1">
      <x v="107"/>
    </i>
    <i r="1">
      <x v="106"/>
    </i>
    <i r="1">
      <x v="116"/>
    </i>
    <i r="1">
      <x v="113"/>
    </i>
    <i r="1">
      <x v="119"/>
    </i>
    <i r="1">
      <x v="120"/>
    </i>
    <i r="1">
      <x v="109"/>
    </i>
    <i>
      <x v="32"/>
    </i>
    <i r="1">
      <x v="71"/>
    </i>
    <i r="1">
      <x v="70"/>
    </i>
    <i>
      <x v="8"/>
    </i>
    <i r="1">
      <x v="16"/>
    </i>
    <i r="1">
      <x v="15"/>
    </i>
    <i r="1">
      <x v="21"/>
    </i>
    <i r="1">
      <x v="20"/>
    </i>
    <i r="1">
      <x v="14"/>
    </i>
    <i r="1">
      <x v="12"/>
    </i>
    <i r="1">
      <x v="17"/>
    </i>
    <i r="1">
      <x v="19"/>
    </i>
    <i>
      <x v="55"/>
    </i>
    <i r="1">
      <x v="171"/>
    </i>
    <i r="1">
      <x v="164"/>
    </i>
    <i r="1">
      <x v="173"/>
    </i>
    <i r="1">
      <x v="170"/>
    </i>
    <i r="1">
      <x v="165"/>
    </i>
    <i r="1">
      <x v="169"/>
    </i>
    <i r="1">
      <x v="174"/>
    </i>
    <i r="1">
      <x v="172"/>
    </i>
    <i r="1">
      <x v="166"/>
    </i>
    <i>
      <x v="36"/>
    </i>
    <i r="1">
      <x v="135"/>
    </i>
    <i r="1">
      <x v="177"/>
    </i>
    <i r="1">
      <x v="93"/>
    </i>
    <i r="1">
      <x v="86"/>
    </i>
    <i r="1">
      <x v="162"/>
    </i>
    <i r="1">
      <x v="83"/>
    </i>
    <i r="1">
      <x v="133"/>
    </i>
    <i r="2">
      <x v="20"/>
    </i>
    <i r="3">
      <x v="7"/>
    </i>
    <i>
      <x v="38"/>
    </i>
    <i r="1">
      <x v="180"/>
    </i>
    <i r="1">
      <x v="181"/>
    </i>
    <i r="1">
      <x v="101"/>
    </i>
    <i r="1">
      <x v="62"/>
    </i>
    <i r="1">
      <x v="93"/>
    </i>
    <i r="1">
      <x v="80"/>
    </i>
    <i r="1">
      <x v="156"/>
    </i>
    <i r="1">
      <x v="157"/>
    </i>
    <i r="1">
      <x v="177"/>
    </i>
    <i r="1">
      <x v="100"/>
    </i>
    <i r="1">
      <x v="79"/>
    </i>
    <i r="2">
      <x v="40"/>
    </i>
    <i r="1">
      <x v="90"/>
    </i>
    <i r="2">
      <x v="40"/>
    </i>
    <i r="1">
      <x v="179"/>
    </i>
    <i r="2">
      <x v="40"/>
    </i>
    <i r="1">
      <x v="61"/>
    </i>
    <i r="2">
      <x v="20"/>
    </i>
    <i r="3">
      <x v="7"/>
    </i>
    <i>
      <x v="45"/>
    </i>
    <i r="1">
      <x v="140"/>
    </i>
    <i r="1">
      <x v="139"/>
    </i>
    <i r="1">
      <x v="138"/>
    </i>
    <i r="1">
      <x v="141"/>
    </i>
    <i r="2">
      <x v="40"/>
    </i>
    <i>
      <x v="50"/>
    </i>
    <i r="1">
      <x v="149"/>
    </i>
    <i>
      <x v="24"/>
    </i>
    <i r="1">
      <x v="47"/>
    </i>
    <i r="1">
      <x v="48"/>
    </i>
    <i>
      <x v="33"/>
    </i>
    <i r="1">
      <x v="75"/>
    </i>
    <i r="1">
      <x v="74"/>
    </i>
    <i r="1">
      <x v="73"/>
    </i>
    <i r="1">
      <x v="76"/>
    </i>
    <i>
      <x v="15"/>
    </i>
    <i r="1">
      <x v="40"/>
    </i>
    <i>
      <x v="64"/>
    </i>
    <i r="1">
      <x v="23"/>
    </i>
    <i r="1">
      <x v="5"/>
    </i>
    <i r="1">
      <x v="85"/>
    </i>
    <i r="1">
      <x v="69"/>
    </i>
    <i r="1">
      <x v="63"/>
    </i>
    <i r="1">
      <x v="99"/>
    </i>
    <i r="1">
      <x v="84"/>
    </i>
    <i r="1">
      <x v="178"/>
    </i>
    <i r="1">
      <x v="11"/>
    </i>
    <i r="2">
      <x v="40"/>
    </i>
    <i>
      <x v="58"/>
    </i>
    <i r="1">
      <x v="102"/>
    </i>
    <i>
      <x v="56"/>
    </i>
    <i r="1">
      <x v="98"/>
    </i>
    <i>
      <x v="47"/>
    </i>
    <i r="1">
      <x v="103"/>
    </i>
    <i>
      <x v="40"/>
    </i>
    <i r="1">
      <x v="97"/>
    </i>
    <i r="1">
      <x v="95"/>
    </i>
    <i r="1">
      <x v="96"/>
    </i>
    <i>
      <x v="62"/>
    </i>
    <i r="1">
      <x v="176"/>
    </i>
    <i r="1">
      <x v="175"/>
    </i>
    <i>
      <x v="65"/>
    </i>
    <i r="1">
      <x v="89"/>
    </i>
    <i>
      <x v="28"/>
    </i>
    <i r="1">
      <x v="54"/>
    </i>
    <i r="1">
      <x v="53"/>
    </i>
    <i r="1">
      <x v="57"/>
    </i>
    <i r="1">
      <x v="56"/>
    </i>
    <i r="1">
      <x v="58"/>
    </i>
    <i>
      <x v="59"/>
    </i>
    <i r="1">
      <x v="91"/>
    </i>
    <i r="1">
      <x v="81"/>
    </i>
    <i r="1">
      <x v="87"/>
    </i>
    <i r="1">
      <x v="134"/>
    </i>
    <i r="2">
      <x v="40"/>
    </i>
    <i>
      <x v="46"/>
    </i>
    <i r="1">
      <x v="144"/>
    </i>
    <i r="1">
      <x v="143"/>
    </i>
    <i r="1">
      <x v="145"/>
    </i>
    <i r="2">
      <x v="40"/>
    </i>
    <i>
      <x v="20"/>
    </i>
    <i r="1">
      <x v="42"/>
    </i>
    <i r="1">
      <x v="41"/>
    </i>
    <i>
      <x v="57"/>
    </i>
    <i r="1">
      <x v="104"/>
    </i>
    <i r="1">
      <x v="184"/>
    </i>
    <i r="2">
      <x v="40"/>
    </i>
    <i r="1">
      <x v="78"/>
    </i>
    <i>
      <x v="18"/>
    </i>
    <i r="1">
      <x v="131"/>
    </i>
    <i r="1">
      <x v="38"/>
    </i>
    <i r="1">
      <x v="132"/>
    </i>
    <i r="2">
      <x v="40"/>
    </i>
    <i>
      <x v="53"/>
    </i>
    <i r="1">
      <x v="158"/>
    </i>
    <i>
      <x v="37"/>
    </i>
    <i r="1">
      <x/>
    </i>
    <i r="1">
      <x v="130"/>
    </i>
    <i r="1">
      <x v="128"/>
    </i>
    <i r="1">
      <x v="159"/>
    </i>
    <i>
      <x v="1"/>
    </i>
    <i r="1">
      <x v="49"/>
    </i>
    <i>
      <x v="7"/>
    </i>
    <i r="1">
      <x v="9"/>
    </i>
    <i>
      <x v="2"/>
    </i>
    <i r="1">
      <x v="1"/>
    </i>
    <i>
      <x v="49"/>
    </i>
    <i r="1">
      <x v="148"/>
    </i>
    <i r="1">
      <x v="147"/>
    </i>
    <i>
      <x v="34"/>
    </i>
    <i r="1">
      <x v="142"/>
    </i>
    <i r="1">
      <x v="88"/>
    </i>
    <i r="2">
      <x v="40"/>
    </i>
    <i>
      <x v="26"/>
    </i>
    <i r="1">
      <x v="26"/>
    </i>
    <i>
      <x v="51"/>
    </i>
    <i r="1">
      <x v="151"/>
    </i>
    <i r="1">
      <x v="153"/>
    </i>
    <i r="1">
      <x v="150"/>
    </i>
    <i r="2">
      <x v="20"/>
    </i>
    <i r="3">
      <x v="5"/>
    </i>
    <i>
      <x v="21"/>
    </i>
    <i r="1">
      <x v="27"/>
    </i>
    <i r="1">
      <x v="28"/>
    </i>
    <i r="2">
      <x v="20"/>
    </i>
    <i r="3">
      <x v="6"/>
    </i>
    <i>
      <x v="43"/>
    </i>
    <i r="1">
      <x v="136"/>
    </i>
    <i>
      <x v="22"/>
    </i>
    <i r="1">
      <x v="44"/>
    </i>
    <i r="1">
      <x v="45"/>
    </i>
    <i r="2">
      <x v="40"/>
    </i>
    <i r="1">
      <x v="43"/>
    </i>
    <i r="2">
      <x v="20"/>
    </i>
    <i r="3">
      <x v="2"/>
    </i>
    <i>
      <x v="25"/>
    </i>
    <i r="1">
      <x v="51"/>
    </i>
    <i r="1">
      <x v="32"/>
    </i>
    <i r="2">
      <x v="40"/>
    </i>
    <i r="1">
      <x v="50"/>
    </i>
    <i r="2">
      <x v="20"/>
    </i>
    <i r="3">
      <x v="5"/>
    </i>
    <i>
      <x v="42"/>
    </i>
    <i r="1">
      <x v="77"/>
    </i>
    <i>
      <x v="19"/>
    </i>
    <i r="1">
      <x v="39"/>
    </i>
    <i>
      <x v="35"/>
    </i>
    <i r="1">
      <x v="64"/>
    </i>
    <i>
      <x v="29"/>
    </i>
    <i r="1">
      <x v="60"/>
    </i>
    <i>
      <x v="23"/>
    </i>
    <i r="1">
      <x v="46"/>
    </i>
    <i>
      <x/>
    </i>
    <i r="1">
      <x v="34"/>
    </i>
    <i>
      <x v="63"/>
    </i>
    <i r="1">
      <x v="72"/>
    </i>
    <i>
      <x v="4"/>
    </i>
    <i r="1">
      <x v="6"/>
    </i>
    <i>
      <x v="13"/>
    </i>
    <i r="1">
      <x v="29"/>
    </i>
    <i>
      <x v="48"/>
    </i>
    <i r="1">
      <x v="68"/>
    </i>
    <i>
      <x v="39"/>
    </i>
    <i r="1">
      <x v="82"/>
    </i>
    <i>
      <x v="11"/>
    </i>
    <i r="1">
      <x v="31"/>
    </i>
    <i>
      <x v="54"/>
    </i>
    <i r="1">
      <x v="163"/>
    </i>
    <i>
      <x v="3"/>
    </i>
    <i r="1">
      <x v="4"/>
    </i>
    <i r="1">
      <x v="3"/>
    </i>
    <i r="2">
      <x v="20"/>
    </i>
    <i r="3">
      <x v="6"/>
    </i>
    <i>
      <x v="5"/>
    </i>
    <i r="1">
      <x v="8"/>
    </i>
    <i>
      <x v="30"/>
    </i>
    <i r="1">
      <x v="154"/>
    </i>
    <i r="2">
      <x v="20"/>
    </i>
    <i r="3">
      <x v="5"/>
    </i>
    <i t="grand">
      <x/>
    </i>
  </rowItems>
  <colItems count="1">
    <i/>
  </colItems>
  <dataFields count="1">
    <dataField name="Сумма по полю Общая оценка за выставку" fld="27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tabColor theme="2" tint="-0.249977111117893"/>
  </sheetPr>
  <dimension ref="A1:AB679"/>
  <sheetViews>
    <sheetView tabSelected="1" zoomScale="65" zoomScaleNormal="70" workbookViewId="0">
      <pane xSplit="2" ySplit="1" topLeftCell="C38" activePane="bottomRight" state="frozen"/>
      <selection activeCell="E321" sqref="E321"/>
      <selection pane="topRight" activeCell="E321" sqref="E321"/>
      <selection pane="bottomLeft" activeCell="E321" sqref="E321"/>
      <selection pane="bottomRight" activeCell="D53" sqref="D53"/>
    </sheetView>
  </sheetViews>
  <sheetFormatPr defaultColWidth="9.109375" defaultRowHeight="13.2" outlineLevelRow="1" x14ac:dyDescent="0.25"/>
  <cols>
    <col min="1" max="1" width="4.109375" style="2" customWidth="1"/>
    <col min="2" max="2" width="42.44140625" style="67" customWidth="1"/>
    <col min="3" max="3" width="9.88671875" style="38" customWidth="1"/>
    <col min="4" max="4" width="35.109375" style="39" customWidth="1"/>
    <col min="5" max="5" width="11.6640625" style="38" customWidth="1"/>
    <col min="6" max="6" width="11.6640625" style="177" customWidth="1"/>
    <col min="7" max="7" width="8" style="38" customWidth="1"/>
    <col min="8" max="8" width="8.109375" style="38" customWidth="1"/>
    <col min="9" max="14" width="8" style="38" customWidth="1"/>
    <col min="15" max="23" width="8" style="2" customWidth="1"/>
    <col min="24" max="24" width="10.88671875" style="2" customWidth="1"/>
    <col min="25" max="25" width="17.109375" style="39" customWidth="1"/>
    <col min="26" max="26" width="17.88671875" style="39" customWidth="1"/>
    <col min="27" max="27" width="7.44140625" style="2" customWidth="1"/>
    <col min="28" max="28" width="7.5546875" style="2" customWidth="1"/>
    <col min="29" max="16384" width="9.109375" style="2"/>
  </cols>
  <sheetData>
    <row r="1" spans="1:28" ht="79.2" x14ac:dyDescent="0.25">
      <c r="A1" s="1" t="s">
        <v>0</v>
      </c>
      <c r="B1" s="1" t="s">
        <v>1</v>
      </c>
      <c r="C1" s="1" t="s">
        <v>21</v>
      </c>
      <c r="D1" s="1" t="s">
        <v>2</v>
      </c>
      <c r="E1" s="1" t="s">
        <v>3</v>
      </c>
      <c r="F1" s="176" t="s">
        <v>4</v>
      </c>
      <c r="G1" s="1" t="s">
        <v>5</v>
      </c>
      <c r="H1" s="1" t="s">
        <v>6</v>
      </c>
      <c r="I1" s="1" t="s">
        <v>137</v>
      </c>
      <c r="J1" s="1" t="s">
        <v>138</v>
      </c>
      <c r="K1" s="1" t="s">
        <v>135</v>
      </c>
      <c r="L1" s="1" t="s">
        <v>136</v>
      </c>
      <c r="M1" s="1" t="s">
        <v>140</v>
      </c>
      <c r="N1" s="1" t="s">
        <v>141</v>
      </c>
      <c r="O1" s="1" t="s">
        <v>8</v>
      </c>
      <c r="P1" s="1" t="s">
        <v>9</v>
      </c>
      <c r="Q1" s="1" t="s">
        <v>10</v>
      </c>
      <c r="R1" s="1" t="s">
        <v>11</v>
      </c>
      <c r="S1" s="1" t="s">
        <v>12</v>
      </c>
      <c r="T1" s="1" t="s">
        <v>13</v>
      </c>
      <c r="U1" s="1" t="s">
        <v>14</v>
      </c>
      <c r="V1" s="1" t="s">
        <v>15</v>
      </c>
      <c r="W1" s="1" t="s">
        <v>16</v>
      </c>
      <c r="X1" s="1" t="s">
        <v>17</v>
      </c>
      <c r="Y1" s="1" t="s">
        <v>18</v>
      </c>
      <c r="Z1" s="1" t="s">
        <v>19</v>
      </c>
      <c r="AA1" s="1" t="s">
        <v>20</v>
      </c>
      <c r="AB1" s="214" t="s">
        <v>985</v>
      </c>
    </row>
    <row r="2" spans="1:28" ht="25.5" customHeight="1" outlineLevel="1" x14ac:dyDescent="0.25">
      <c r="A2" s="262">
        <v>3</v>
      </c>
      <c r="B2" s="240" t="s">
        <v>1621</v>
      </c>
      <c r="C2" s="58" t="s">
        <v>67</v>
      </c>
      <c r="D2" s="58" t="s">
        <v>68</v>
      </c>
      <c r="E2" s="241">
        <v>45212</v>
      </c>
      <c r="F2" s="242">
        <v>6865041</v>
      </c>
      <c r="G2" s="243" t="s">
        <v>35</v>
      </c>
      <c r="H2" s="243" t="s">
        <v>25</v>
      </c>
      <c r="I2" s="14" t="s">
        <v>137</v>
      </c>
      <c r="J2" s="3"/>
      <c r="K2" s="3"/>
      <c r="L2" s="3"/>
      <c r="M2" s="3"/>
      <c r="N2" s="15"/>
      <c r="O2" s="58"/>
      <c r="P2" s="58"/>
      <c r="Q2" s="58"/>
      <c r="R2" s="58"/>
      <c r="S2" s="58" t="s">
        <v>12</v>
      </c>
      <c r="T2" s="58"/>
      <c r="U2" s="58"/>
      <c r="V2" s="58"/>
      <c r="W2" s="263"/>
      <c r="X2" s="264">
        <v>45675</v>
      </c>
      <c r="Y2" s="47" t="s">
        <v>64</v>
      </c>
      <c r="Z2" s="58" t="s">
        <v>566</v>
      </c>
      <c r="AA2" s="58">
        <v>36</v>
      </c>
      <c r="AB2" s="58">
        <v>72</v>
      </c>
    </row>
    <row r="3" spans="1:28" ht="25.5" customHeight="1" outlineLevel="1" x14ac:dyDescent="0.25">
      <c r="A3" s="262">
        <v>5</v>
      </c>
      <c r="B3" s="240" t="s">
        <v>1622</v>
      </c>
      <c r="C3" s="58" t="s">
        <v>67</v>
      </c>
      <c r="D3" s="267" t="s">
        <v>819</v>
      </c>
      <c r="E3" s="241">
        <v>45063</v>
      </c>
      <c r="F3" s="242">
        <v>6854813</v>
      </c>
      <c r="G3" s="243" t="s">
        <v>24</v>
      </c>
      <c r="H3" s="243" t="s">
        <v>25</v>
      </c>
      <c r="I3" s="14"/>
      <c r="J3" s="3"/>
      <c r="K3" s="3"/>
      <c r="L3" s="3"/>
      <c r="M3" s="3"/>
      <c r="N3" s="15"/>
      <c r="O3" s="58"/>
      <c r="P3" s="58"/>
      <c r="Q3" s="58"/>
      <c r="R3" s="58" t="s">
        <v>11</v>
      </c>
      <c r="S3" s="58"/>
      <c r="T3" s="58"/>
      <c r="U3" s="58"/>
      <c r="V3" s="58"/>
      <c r="W3" s="263"/>
      <c r="X3" s="264">
        <v>45675</v>
      </c>
      <c r="Y3" s="47" t="s">
        <v>64</v>
      </c>
      <c r="Z3" s="58" t="s">
        <v>566</v>
      </c>
      <c r="AA3" s="58">
        <v>36</v>
      </c>
      <c r="AB3" s="58">
        <v>36</v>
      </c>
    </row>
    <row r="4" spans="1:28" ht="25.5" customHeight="1" outlineLevel="1" x14ac:dyDescent="0.25">
      <c r="A4" s="262">
        <v>6</v>
      </c>
      <c r="B4" s="240" t="s">
        <v>1623</v>
      </c>
      <c r="C4" s="58" t="s">
        <v>67</v>
      </c>
      <c r="D4" s="58" t="s">
        <v>68</v>
      </c>
      <c r="E4" s="241">
        <v>44529</v>
      </c>
      <c r="F4" s="242">
        <v>6419788</v>
      </c>
      <c r="G4" s="243" t="s">
        <v>26</v>
      </c>
      <c r="H4" s="243" t="s">
        <v>25</v>
      </c>
      <c r="I4" s="14"/>
      <c r="J4" s="3"/>
      <c r="K4" s="3"/>
      <c r="L4" s="3"/>
      <c r="M4" s="3"/>
      <c r="N4" s="15"/>
      <c r="O4" s="58"/>
      <c r="P4" s="58"/>
      <c r="Q4" s="58"/>
      <c r="R4" s="58" t="s">
        <v>11</v>
      </c>
      <c r="S4" s="58"/>
      <c r="T4" s="58"/>
      <c r="U4" s="58"/>
      <c r="V4" s="58"/>
      <c r="W4" s="263"/>
      <c r="X4" s="264">
        <v>45675</v>
      </c>
      <c r="Y4" s="47" t="s">
        <v>64</v>
      </c>
      <c r="Z4" s="58" t="s">
        <v>566</v>
      </c>
      <c r="AA4" s="58">
        <v>36</v>
      </c>
      <c r="AB4" s="58">
        <v>36</v>
      </c>
    </row>
    <row r="5" spans="1:28" ht="25.5" customHeight="1" outlineLevel="1" x14ac:dyDescent="0.25">
      <c r="A5" s="262">
        <v>10</v>
      </c>
      <c r="B5" s="240" t="s">
        <v>1624</v>
      </c>
      <c r="C5" s="58" t="s">
        <v>67</v>
      </c>
      <c r="D5" s="58" t="s">
        <v>1625</v>
      </c>
      <c r="E5" s="241">
        <v>44666</v>
      </c>
      <c r="F5" s="242">
        <v>6518686</v>
      </c>
      <c r="G5" s="243" t="s">
        <v>53</v>
      </c>
      <c r="H5" s="243" t="s">
        <v>25</v>
      </c>
      <c r="I5" s="14"/>
      <c r="J5" s="3"/>
      <c r="K5" s="3"/>
      <c r="L5" s="3"/>
      <c r="M5" s="3"/>
      <c r="N5" s="15"/>
      <c r="O5" s="58"/>
      <c r="P5" s="58"/>
      <c r="Q5" s="58"/>
      <c r="R5" s="58" t="s">
        <v>11</v>
      </c>
      <c r="S5" s="58"/>
      <c r="T5" s="58"/>
      <c r="U5" s="58"/>
      <c r="V5" s="58"/>
      <c r="W5" s="263"/>
      <c r="X5" s="264">
        <v>45675</v>
      </c>
      <c r="Y5" s="47" t="s">
        <v>64</v>
      </c>
      <c r="Z5" s="58" t="s">
        <v>566</v>
      </c>
      <c r="AA5" s="58">
        <v>36</v>
      </c>
      <c r="AB5" s="58">
        <v>36</v>
      </c>
    </row>
    <row r="6" spans="1:28" ht="25.5" customHeight="1" outlineLevel="1" x14ac:dyDescent="0.25">
      <c r="A6" s="262">
        <v>13</v>
      </c>
      <c r="B6" s="240" t="s">
        <v>1172</v>
      </c>
      <c r="C6" s="58" t="s">
        <v>67</v>
      </c>
      <c r="D6" s="58" t="s">
        <v>344</v>
      </c>
      <c r="E6" s="241">
        <v>44300</v>
      </c>
      <c r="F6" s="242">
        <v>6220472</v>
      </c>
      <c r="G6" s="243" t="s">
        <v>27</v>
      </c>
      <c r="H6" s="243" t="s">
        <v>25</v>
      </c>
      <c r="I6" s="14"/>
      <c r="J6" s="3"/>
      <c r="K6" s="3" t="s">
        <v>135</v>
      </c>
      <c r="L6" s="3"/>
      <c r="M6" s="3"/>
      <c r="N6" s="15"/>
      <c r="O6" s="58"/>
      <c r="P6" s="58"/>
      <c r="Q6" s="58"/>
      <c r="R6" s="58" t="s">
        <v>11</v>
      </c>
      <c r="S6" s="58"/>
      <c r="T6" s="58"/>
      <c r="U6" s="58"/>
      <c r="V6" s="58"/>
      <c r="W6" s="263"/>
      <c r="X6" s="264">
        <v>45675</v>
      </c>
      <c r="Y6" s="47" t="s">
        <v>64</v>
      </c>
      <c r="Z6" s="58" t="s">
        <v>566</v>
      </c>
      <c r="AA6" s="58">
        <v>36</v>
      </c>
      <c r="AB6" s="58">
        <v>72</v>
      </c>
    </row>
    <row r="7" spans="1:28" ht="25.5" customHeight="1" outlineLevel="1" x14ac:dyDescent="0.25">
      <c r="A7" s="262">
        <v>14</v>
      </c>
      <c r="B7" s="240" t="s">
        <v>1702</v>
      </c>
      <c r="C7" s="57" t="s">
        <v>67</v>
      </c>
      <c r="D7" s="267" t="s">
        <v>1747</v>
      </c>
      <c r="E7" s="241">
        <v>42642</v>
      </c>
      <c r="F7" s="242">
        <v>5112062</v>
      </c>
      <c r="G7" s="243" t="s">
        <v>39</v>
      </c>
      <c r="H7" s="243" t="s">
        <v>25</v>
      </c>
      <c r="I7" s="14"/>
      <c r="J7" s="3"/>
      <c r="K7" s="3"/>
      <c r="L7" s="3"/>
      <c r="M7" s="3" t="s">
        <v>140</v>
      </c>
      <c r="N7" s="15"/>
      <c r="O7" s="58"/>
      <c r="P7" s="58"/>
      <c r="Q7" s="58"/>
      <c r="R7" s="58"/>
      <c r="S7" s="58"/>
      <c r="T7" s="58" t="s">
        <v>13</v>
      </c>
      <c r="U7" s="58"/>
      <c r="V7" s="58"/>
      <c r="W7" s="263"/>
      <c r="X7" s="264">
        <v>45675</v>
      </c>
      <c r="Y7" s="58" t="s">
        <v>64</v>
      </c>
      <c r="Z7" s="58" t="s">
        <v>566</v>
      </c>
      <c r="AA7" s="58">
        <v>36</v>
      </c>
      <c r="AB7" s="58">
        <v>72</v>
      </c>
    </row>
    <row r="8" spans="1:28" ht="25.5" customHeight="1" outlineLevel="1" x14ac:dyDescent="0.25">
      <c r="A8" s="262">
        <v>15</v>
      </c>
      <c r="B8" s="240" t="s">
        <v>1626</v>
      </c>
      <c r="C8" s="58" t="s">
        <v>66</v>
      </c>
      <c r="D8" s="58" t="s">
        <v>41</v>
      </c>
      <c r="E8" s="241">
        <v>45262</v>
      </c>
      <c r="F8" s="242">
        <v>6863776</v>
      </c>
      <c r="G8" s="243" t="s">
        <v>23</v>
      </c>
      <c r="H8" s="243" t="s">
        <v>25</v>
      </c>
      <c r="I8" s="14"/>
      <c r="J8" s="3" t="s">
        <v>138</v>
      </c>
      <c r="K8" s="3"/>
      <c r="L8" s="3"/>
      <c r="M8" s="3"/>
      <c r="N8" s="15"/>
      <c r="O8" s="58"/>
      <c r="P8" s="58"/>
      <c r="Q8" s="58"/>
      <c r="R8" s="58"/>
      <c r="S8" s="58" t="s">
        <v>12</v>
      </c>
      <c r="T8" s="58"/>
      <c r="U8" s="58"/>
      <c r="V8" s="58"/>
      <c r="W8" s="263"/>
      <c r="X8" s="264">
        <v>45675</v>
      </c>
      <c r="Y8" s="47" t="s">
        <v>64</v>
      </c>
      <c r="Z8" s="58" t="s">
        <v>566</v>
      </c>
      <c r="AA8" s="58">
        <v>36</v>
      </c>
      <c r="AB8" s="58">
        <v>72</v>
      </c>
    </row>
    <row r="9" spans="1:28" ht="25.5" customHeight="1" outlineLevel="1" x14ac:dyDescent="0.25">
      <c r="A9" s="262">
        <v>23</v>
      </c>
      <c r="B9" s="240" t="s">
        <v>1627</v>
      </c>
      <c r="C9" s="58" t="s">
        <v>66</v>
      </c>
      <c r="D9" s="58" t="s">
        <v>1628</v>
      </c>
      <c r="E9" s="241">
        <v>45275</v>
      </c>
      <c r="F9" s="242" t="s">
        <v>1629</v>
      </c>
      <c r="G9" s="243" t="s">
        <v>35</v>
      </c>
      <c r="H9" s="243" t="s">
        <v>25</v>
      </c>
      <c r="I9" s="14"/>
      <c r="J9" s="3"/>
      <c r="K9" s="3"/>
      <c r="L9" s="3"/>
      <c r="M9" s="3"/>
      <c r="N9" s="15"/>
      <c r="O9" s="58"/>
      <c r="P9" s="58"/>
      <c r="Q9" s="58"/>
      <c r="R9" s="58"/>
      <c r="S9" s="58" t="s">
        <v>12</v>
      </c>
      <c r="T9" s="58"/>
      <c r="U9" s="58"/>
      <c r="V9" s="58"/>
      <c r="W9" s="263"/>
      <c r="X9" s="264">
        <v>45675</v>
      </c>
      <c r="Y9" s="47" t="s">
        <v>64</v>
      </c>
      <c r="Z9" s="58" t="s">
        <v>566</v>
      </c>
      <c r="AA9" s="58">
        <v>36</v>
      </c>
      <c r="AB9" s="58">
        <v>36</v>
      </c>
    </row>
    <row r="10" spans="1:28" ht="25.5" customHeight="1" outlineLevel="1" x14ac:dyDescent="0.25">
      <c r="A10" s="262">
        <v>24</v>
      </c>
      <c r="B10" s="240" t="s">
        <v>1750</v>
      </c>
      <c r="C10" s="58" t="s">
        <v>66</v>
      </c>
      <c r="D10" s="267" t="s">
        <v>1746</v>
      </c>
      <c r="E10" s="241">
        <v>44962</v>
      </c>
      <c r="F10" s="242">
        <v>6736732</v>
      </c>
      <c r="G10" s="243" t="s">
        <v>24</v>
      </c>
      <c r="H10" s="243" t="s">
        <v>25</v>
      </c>
      <c r="I10" s="14"/>
      <c r="J10" s="3"/>
      <c r="K10" s="3"/>
      <c r="L10" s="3"/>
      <c r="M10" s="3"/>
      <c r="N10" s="15"/>
      <c r="O10" s="58"/>
      <c r="P10" s="58"/>
      <c r="Q10" s="58"/>
      <c r="R10" s="58" t="s">
        <v>11</v>
      </c>
      <c r="S10" s="58"/>
      <c r="T10" s="58"/>
      <c r="U10" s="58"/>
      <c r="V10" s="58"/>
      <c r="W10" s="263"/>
      <c r="X10" s="264">
        <v>45675</v>
      </c>
      <c r="Y10" s="47" t="s">
        <v>64</v>
      </c>
      <c r="Z10" s="58" t="s">
        <v>566</v>
      </c>
      <c r="AA10" s="58">
        <v>36</v>
      </c>
      <c r="AB10" s="58">
        <v>36</v>
      </c>
    </row>
    <row r="11" spans="1:28" ht="25.5" customHeight="1" outlineLevel="1" x14ac:dyDescent="0.25">
      <c r="A11" s="262">
        <v>32</v>
      </c>
      <c r="B11" s="240" t="s">
        <v>1631</v>
      </c>
      <c r="C11" s="58" t="s">
        <v>66</v>
      </c>
      <c r="D11" s="58" t="s">
        <v>1632</v>
      </c>
      <c r="E11" s="241">
        <v>45036</v>
      </c>
      <c r="F11" s="242">
        <v>6738262</v>
      </c>
      <c r="G11" s="243" t="s">
        <v>26</v>
      </c>
      <c r="H11" s="243" t="s">
        <v>25</v>
      </c>
      <c r="I11" s="14"/>
      <c r="J11" s="3"/>
      <c r="K11" s="3"/>
      <c r="L11" s="3" t="s">
        <v>136</v>
      </c>
      <c r="M11" s="3"/>
      <c r="N11" s="15"/>
      <c r="O11" s="58"/>
      <c r="P11" s="58"/>
      <c r="Q11" s="58"/>
      <c r="R11" s="58" t="s">
        <v>11</v>
      </c>
      <c r="S11" s="58"/>
      <c r="T11" s="58"/>
      <c r="U11" s="58"/>
      <c r="V11" s="58"/>
      <c r="W11" s="263"/>
      <c r="X11" s="264">
        <v>45675</v>
      </c>
      <c r="Y11" s="47" t="s">
        <v>64</v>
      </c>
      <c r="Z11" s="58" t="s">
        <v>566</v>
      </c>
      <c r="AA11" s="58">
        <v>36</v>
      </c>
      <c r="AB11" s="58">
        <v>72</v>
      </c>
    </row>
    <row r="12" spans="1:28" ht="25.5" customHeight="1" outlineLevel="1" x14ac:dyDescent="0.25">
      <c r="A12" s="262">
        <v>33</v>
      </c>
      <c r="B12" s="240" t="s">
        <v>1633</v>
      </c>
      <c r="C12" s="58" t="s">
        <v>66</v>
      </c>
      <c r="D12" s="58" t="s">
        <v>429</v>
      </c>
      <c r="E12" s="241">
        <v>44290</v>
      </c>
      <c r="F12" s="242">
        <v>6222918</v>
      </c>
      <c r="G12" s="243" t="s">
        <v>53</v>
      </c>
      <c r="H12" s="243" t="s">
        <v>25</v>
      </c>
      <c r="I12" s="14"/>
      <c r="J12" s="3"/>
      <c r="K12" s="3"/>
      <c r="L12" s="3"/>
      <c r="M12" s="3"/>
      <c r="N12" s="15"/>
      <c r="O12" s="58"/>
      <c r="P12" s="58"/>
      <c r="Q12" s="58"/>
      <c r="R12" s="58" t="s">
        <v>11</v>
      </c>
      <c r="S12" s="58"/>
      <c r="T12" s="58"/>
      <c r="U12" s="58"/>
      <c r="V12" s="58"/>
      <c r="W12" s="263"/>
      <c r="X12" s="264">
        <v>45675</v>
      </c>
      <c r="Y12" s="47" t="s">
        <v>64</v>
      </c>
      <c r="Z12" s="58" t="s">
        <v>566</v>
      </c>
      <c r="AA12" s="58">
        <v>36</v>
      </c>
      <c r="AB12" s="58">
        <v>36</v>
      </c>
    </row>
    <row r="13" spans="1:28" ht="25.5" customHeight="1" outlineLevel="1" x14ac:dyDescent="0.25">
      <c r="A13" s="262">
        <v>36</v>
      </c>
      <c r="B13" s="240" t="s">
        <v>74</v>
      </c>
      <c r="C13" s="58" t="s">
        <v>66</v>
      </c>
      <c r="D13" s="58" t="s">
        <v>41</v>
      </c>
      <c r="E13" s="241">
        <v>43897</v>
      </c>
      <c r="F13" s="242">
        <v>5866826</v>
      </c>
      <c r="G13" s="243" t="s">
        <v>27</v>
      </c>
      <c r="H13" s="243" t="s">
        <v>25</v>
      </c>
      <c r="I13" s="14"/>
      <c r="J13" s="3"/>
      <c r="K13" s="3"/>
      <c r="L13" s="3"/>
      <c r="M13" s="3"/>
      <c r="N13" s="15"/>
      <c r="O13" s="58"/>
      <c r="P13" s="58"/>
      <c r="Q13" s="58"/>
      <c r="R13" s="58" t="s">
        <v>11</v>
      </c>
      <c r="S13" s="58"/>
      <c r="T13" s="58"/>
      <c r="U13" s="58"/>
      <c r="V13" s="58"/>
      <c r="W13" s="263"/>
      <c r="X13" s="264">
        <v>45675</v>
      </c>
      <c r="Y13" s="47" t="s">
        <v>64</v>
      </c>
      <c r="Z13" s="58" t="s">
        <v>566</v>
      </c>
      <c r="AA13" s="58">
        <v>36</v>
      </c>
      <c r="AB13" s="58">
        <v>36</v>
      </c>
    </row>
    <row r="14" spans="1:28" ht="25.5" customHeight="1" outlineLevel="1" x14ac:dyDescent="0.25">
      <c r="A14" s="262">
        <v>37</v>
      </c>
      <c r="B14" s="240" t="s">
        <v>1634</v>
      </c>
      <c r="C14" s="58" t="s">
        <v>66</v>
      </c>
      <c r="D14" s="58" t="s">
        <v>429</v>
      </c>
      <c r="E14" s="241">
        <v>42744</v>
      </c>
      <c r="F14" s="242">
        <v>4769174</v>
      </c>
      <c r="G14" s="243" t="s">
        <v>39</v>
      </c>
      <c r="H14" s="243" t="s">
        <v>25</v>
      </c>
      <c r="I14" s="14"/>
      <c r="J14" s="3"/>
      <c r="K14" s="3"/>
      <c r="L14" s="3"/>
      <c r="M14" s="3"/>
      <c r="N14" s="15"/>
      <c r="O14" s="58"/>
      <c r="P14" s="58"/>
      <c r="Q14" s="58"/>
      <c r="R14" s="58"/>
      <c r="S14" s="58"/>
      <c r="T14" s="58" t="s">
        <v>13</v>
      </c>
      <c r="U14" s="58"/>
      <c r="V14" s="58"/>
      <c r="W14" s="263"/>
      <c r="X14" s="264">
        <v>45675</v>
      </c>
      <c r="Y14" s="47" t="s">
        <v>64</v>
      </c>
      <c r="Z14" s="58" t="s">
        <v>566</v>
      </c>
      <c r="AA14" s="58">
        <v>36</v>
      </c>
      <c r="AB14" s="58">
        <v>36</v>
      </c>
    </row>
    <row r="15" spans="1:28" ht="25.5" customHeight="1" x14ac:dyDescent="0.25">
      <c r="A15" s="301" t="s">
        <v>1635</v>
      </c>
      <c r="B15" s="302"/>
      <c r="C15" s="299" t="s">
        <v>1636</v>
      </c>
      <c r="D15" s="303"/>
      <c r="E15" s="303"/>
      <c r="F15" s="303"/>
      <c r="G15" s="303"/>
      <c r="H15" s="303"/>
      <c r="I15" s="303"/>
      <c r="J15" s="303"/>
      <c r="K15" s="303"/>
      <c r="L15" s="303"/>
      <c r="M15" s="303"/>
      <c r="N15" s="303"/>
      <c r="O15" s="303"/>
      <c r="P15" s="303"/>
      <c r="Q15" s="303"/>
      <c r="R15" s="303"/>
      <c r="S15" s="303"/>
      <c r="T15" s="303"/>
      <c r="U15" s="303"/>
      <c r="V15" s="303"/>
      <c r="W15" s="303"/>
      <c r="X15" s="303"/>
      <c r="Y15" s="303"/>
      <c r="Z15" s="303"/>
      <c r="AA15" s="303"/>
      <c r="AB15" s="303"/>
    </row>
    <row r="16" spans="1:28" ht="25.5" customHeight="1" outlineLevel="1" x14ac:dyDescent="0.25">
      <c r="A16" s="262">
        <v>3</v>
      </c>
      <c r="B16" s="240" t="s">
        <v>1637</v>
      </c>
      <c r="C16" s="58" t="s">
        <v>67</v>
      </c>
      <c r="D16" s="58" t="s">
        <v>44</v>
      </c>
      <c r="E16" s="241">
        <v>45159</v>
      </c>
      <c r="F16" s="242" t="s">
        <v>1638</v>
      </c>
      <c r="G16" s="243" t="s">
        <v>35</v>
      </c>
      <c r="H16" s="243" t="s">
        <v>25</v>
      </c>
      <c r="I16" s="14" t="s">
        <v>137</v>
      </c>
      <c r="J16" s="3"/>
      <c r="K16" s="3"/>
      <c r="L16" s="3"/>
      <c r="M16" s="3"/>
      <c r="N16" s="15"/>
      <c r="O16" s="58"/>
      <c r="P16" s="58"/>
      <c r="Q16" s="58"/>
      <c r="R16" s="58"/>
      <c r="S16" s="58" t="s">
        <v>12</v>
      </c>
      <c r="T16" s="58"/>
      <c r="U16" s="58"/>
      <c r="V16" s="58"/>
      <c r="W16" s="263"/>
      <c r="X16" s="264">
        <v>45703</v>
      </c>
      <c r="Y16" s="47" t="s">
        <v>11</v>
      </c>
      <c r="Z16" s="58" t="s">
        <v>1639</v>
      </c>
      <c r="AA16" s="58">
        <v>9</v>
      </c>
      <c r="AB16" s="58">
        <v>9</v>
      </c>
    </row>
    <row r="17" spans="1:28" ht="25.5" customHeight="1" outlineLevel="1" x14ac:dyDescent="0.25">
      <c r="A17" s="262">
        <v>5</v>
      </c>
      <c r="B17" s="240" t="s">
        <v>375</v>
      </c>
      <c r="C17" s="58" t="s">
        <v>67</v>
      </c>
      <c r="D17" s="58" t="s">
        <v>44</v>
      </c>
      <c r="E17" s="241">
        <v>44023</v>
      </c>
      <c r="F17" s="242" t="s">
        <v>361</v>
      </c>
      <c r="G17" s="243" t="s">
        <v>27</v>
      </c>
      <c r="H17" s="243" t="s">
        <v>25</v>
      </c>
      <c r="I17" s="14"/>
      <c r="J17" s="3"/>
      <c r="K17" s="3" t="s">
        <v>135</v>
      </c>
      <c r="L17" s="3"/>
      <c r="M17" s="3"/>
      <c r="N17" s="15"/>
      <c r="O17" s="58"/>
      <c r="P17" s="58"/>
      <c r="Q17" s="58"/>
      <c r="R17" s="58" t="s">
        <v>11</v>
      </c>
      <c r="S17" s="58"/>
      <c r="T17" s="58"/>
      <c r="U17" s="58"/>
      <c r="V17" s="58"/>
      <c r="W17" s="263"/>
      <c r="X17" s="264">
        <v>45703</v>
      </c>
      <c r="Y17" s="47" t="s">
        <v>11</v>
      </c>
      <c r="Z17" s="58" t="s">
        <v>1639</v>
      </c>
      <c r="AA17" s="58">
        <v>9</v>
      </c>
      <c r="AB17" s="58">
        <v>9</v>
      </c>
    </row>
    <row r="18" spans="1:28" ht="25.5" customHeight="1" outlineLevel="1" x14ac:dyDescent="0.25">
      <c r="A18" s="262">
        <v>7</v>
      </c>
      <c r="B18" s="240" t="s">
        <v>1459</v>
      </c>
      <c r="C18" s="58" t="s">
        <v>66</v>
      </c>
      <c r="D18" s="267" t="s">
        <v>1752</v>
      </c>
      <c r="E18" s="241">
        <v>44744</v>
      </c>
      <c r="F18" s="242" t="s">
        <v>1460</v>
      </c>
      <c r="G18" s="243" t="s">
        <v>26</v>
      </c>
      <c r="H18" s="243" t="s">
        <v>25</v>
      </c>
      <c r="I18" s="14"/>
      <c r="J18" s="3"/>
      <c r="K18" s="3"/>
      <c r="L18" s="3" t="s">
        <v>136</v>
      </c>
      <c r="M18" s="3"/>
      <c r="N18" s="15"/>
      <c r="O18" s="58"/>
      <c r="P18" s="58"/>
      <c r="Q18" s="58"/>
      <c r="R18" s="58" t="s">
        <v>11</v>
      </c>
      <c r="S18" s="58"/>
      <c r="T18" s="58"/>
      <c r="U18" s="58"/>
      <c r="V18" s="58"/>
      <c r="W18" s="263"/>
      <c r="X18" s="264">
        <v>45703</v>
      </c>
      <c r="Y18" s="47" t="s">
        <v>11</v>
      </c>
      <c r="Z18" s="58" t="s">
        <v>1639</v>
      </c>
      <c r="AA18" s="58">
        <v>9</v>
      </c>
      <c r="AB18" s="58">
        <v>9</v>
      </c>
    </row>
    <row r="19" spans="1:28" ht="25.5" customHeight="1" x14ac:dyDescent="0.25">
      <c r="A19" s="301" t="s">
        <v>1640</v>
      </c>
      <c r="B19" s="302"/>
      <c r="C19" s="299" t="s">
        <v>1641</v>
      </c>
      <c r="D19" s="303"/>
      <c r="E19" s="303"/>
      <c r="F19" s="303"/>
      <c r="G19" s="303"/>
      <c r="H19" s="303"/>
      <c r="I19" s="303"/>
      <c r="J19" s="303"/>
      <c r="K19" s="303"/>
      <c r="L19" s="303"/>
      <c r="M19" s="303"/>
      <c r="N19" s="303"/>
      <c r="O19" s="303"/>
      <c r="P19" s="303"/>
      <c r="Q19" s="303"/>
      <c r="R19" s="303"/>
      <c r="S19" s="303"/>
      <c r="T19" s="303"/>
      <c r="U19" s="303"/>
      <c r="V19" s="303"/>
      <c r="W19" s="303"/>
      <c r="X19" s="303"/>
      <c r="Y19" s="303"/>
      <c r="Z19" s="303"/>
      <c r="AA19" s="303"/>
      <c r="AB19" s="303"/>
    </row>
    <row r="20" spans="1:28" ht="25.5" customHeight="1" outlineLevel="1" x14ac:dyDescent="0.25">
      <c r="A20" s="262">
        <v>3</v>
      </c>
      <c r="B20" s="240" t="s">
        <v>1384</v>
      </c>
      <c r="C20" s="58" t="s">
        <v>67</v>
      </c>
      <c r="D20" s="267" t="s">
        <v>1751</v>
      </c>
      <c r="E20" s="241">
        <v>45254</v>
      </c>
      <c r="F20" s="242" t="s">
        <v>1642</v>
      </c>
      <c r="G20" s="243" t="s">
        <v>35</v>
      </c>
      <c r="H20" s="243" t="s">
        <v>25</v>
      </c>
      <c r="I20" s="14" t="s">
        <v>137</v>
      </c>
      <c r="J20" s="3"/>
      <c r="K20" s="3"/>
      <c r="L20" s="3"/>
      <c r="M20" s="3"/>
      <c r="N20" s="15"/>
      <c r="O20" s="58"/>
      <c r="P20" s="58"/>
      <c r="Q20" s="58"/>
      <c r="R20" s="58"/>
      <c r="S20" s="58" t="s">
        <v>12</v>
      </c>
      <c r="T20" s="58"/>
      <c r="U20" s="58"/>
      <c r="V20" s="58"/>
      <c r="W20" s="263"/>
      <c r="X20" s="264">
        <v>45703</v>
      </c>
      <c r="Y20" s="47" t="s">
        <v>11</v>
      </c>
      <c r="Z20" s="58" t="s">
        <v>988</v>
      </c>
      <c r="AA20" s="58">
        <v>13</v>
      </c>
      <c r="AB20" s="58">
        <v>13</v>
      </c>
    </row>
    <row r="21" spans="1:28" ht="25.5" customHeight="1" outlineLevel="1" x14ac:dyDescent="0.25">
      <c r="A21" s="262">
        <v>6</v>
      </c>
      <c r="B21" s="240" t="s">
        <v>516</v>
      </c>
      <c r="C21" s="58" t="s">
        <v>67</v>
      </c>
      <c r="D21" s="267" t="s">
        <v>515</v>
      </c>
      <c r="E21" s="241">
        <v>43540</v>
      </c>
      <c r="F21" s="242" t="s">
        <v>854</v>
      </c>
      <c r="G21" s="243" t="s">
        <v>27</v>
      </c>
      <c r="H21" s="243" t="s">
        <v>25</v>
      </c>
      <c r="I21" s="14"/>
      <c r="J21" s="3"/>
      <c r="K21" s="3" t="s">
        <v>135</v>
      </c>
      <c r="L21" s="3"/>
      <c r="M21" s="3"/>
      <c r="N21" s="15"/>
      <c r="O21" s="58"/>
      <c r="P21" s="58"/>
      <c r="Q21" s="58"/>
      <c r="R21" s="58" t="s">
        <v>11</v>
      </c>
      <c r="S21" s="58"/>
      <c r="T21" s="58"/>
      <c r="U21" s="58"/>
      <c r="V21" s="58"/>
      <c r="W21" s="263"/>
      <c r="X21" s="264">
        <v>45703</v>
      </c>
      <c r="Y21" s="47" t="s">
        <v>11</v>
      </c>
      <c r="Z21" s="58" t="s">
        <v>988</v>
      </c>
      <c r="AA21" s="58">
        <v>13</v>
      </c>
      <c r="AB21" s="58">
        <v>13</v>
      </c>
    </row>
    <row r="22" spans="1:28" ht="25.5" customHeight="1" outlineLevel="1" x14ac:dyDescent="0.25">
      <c r="A22" s="262">
        <v>13</v>
      </c>
      <c r="B22" s="240" t="s">
        <v>1491</v>
      </c>
      <c r="C22" s="58" t="s">
        <v>66</v>
      </c>
      <c r="D22" s="58" t="s">
        <v>1182</v>
      </c>
      <c r="E22" s="241">
        <v>44850</v>
      </c>
      <c r="F22" s="242" t="s">
        <v>1492</v>
      </c>
      <c r="G22" s="243" t="s">
        <v>27</v>
      </c>
      <c r="H22" s="243" t="s">
        <v>25</v>
      </c>
      <c r="I22" s="14"/>
      <c r="J22" s="3"/>
      <c r="K22" s="3"/>
      <c r="L22" s="3" t="s">
        <v>136</v>
      </c>
      <c r="M22" s="3"/>
      <c r="N22" s="15"/>
      <c r="O22" s="58"/>
      <c r="P22" s="58"/>
      <c r="Q22" s="58"/>
      <c r="R22" s="58" t="s">
        <v>11</v>
      </c>
      <c r="S22" s="58"/>
      <c r="T22" s="58"/>
      <c r="U22" s="58"/>
      <c r="V22" s="58"/>
      <c r="W22" s="263"/>
      <c r="X22" s="264">
        <v>45703</v>
      </c>
      <c r="Y22" s="47" t="s">
        <v>11</v>
      </c>
      <c r="Z22" s="58" t="s">
        <v>988</v>
      </c>
      <c r="AA22" s="58">
        <v>13</v>
      </c>
      <c r="AB22" s="58">
        <v>13</v>
      </c>
    </row>
    <row r="23" spans="1:28" ht="25.5" customHeight="1" outlineLevel="1" x14ac:dyDescent="0.25">
      <c r="A23" s="262">
        <v>14</v>
      </c>
      <c r="B23" s="240" t="s">
        <v>1643</v>
      </c>
      <c r="C23" s="58" t="s">
        <v>66</v>
      </c>
      <c r="D23" s="58" t="s">
        <v>1182</v>
      </c>
      <c r="E23" s="241">
        <v>42598</v>
      </c>
      <c r="F23" s="242" t="s">
        <v>1644</v>
      </c>
      <c r="G23" s="243" t="s">
        <v>39</v>
      </c>
      <c r="H23" s="243" t="s">
        <v>25</v>
      </c>
      <c r="I23" s="14"/>
      <c r="J23" s="3"/>
      <c r="K23" s="3"/>
      <c r="L23" s="3" t="s">
        <v>141</v>
      </c>
      <c r="M23" s="3"/>
      <c r="N23" s="15"/>
      <c r="O23" s="58"/>
      <c r="P23" s="58"/>
      <c r="Q23" s="58"/>
      <c r="R23" s="58"/>
      <c r="S23" s="58"/>
      <c r="T23" s="58" t="s">
        <v>13</v>
      </c>
      <c r="U23" s="58"/>
      <c r="V23" s="58"/>
      <c r="W23" s="263"/>
      <c r="X23" s="264">
        <v>45703</v>
      </c>
      <c r="Y23" s="47" t="s">
        <v>11</v>
      </c>
      <c r="Z23" s="58" t="s">
        <v>988</v>
      </c>
      <c r="AA23" s="58">
        <v>13</v>
      </c>
      <c r="AB23" s="58">
        <v>13</v>
      </c>
    </row>
    <row r="24" spans="1:28" ht="25.5" customHeight="1" x14ac:dyDescent="0.25">
      <c r="A24" s="301" t="s">
        <v>1645</v>
      </c>
      <c r="B24" s="302"/>
      <c r="C24" s="299" t="s">
        <v>1646</v>
      </c>
      <c r="D24" s="303"/>
      <c r="E24" s="303"/>
      <c r="F24" s="303"/>
      <c r="G24" s="303"/>
      <c r="H24" s="303"/>
      <c r="I24" s="303"/>
      <c r="J24" s="303"/>
      <c r="K24" s="303"/>
      <c r="L24" s="303"/>
      <c r="M24" s="303"/>
      <c r="N24" s="303"/>
      <c r="O24" s="303"/>
      <c r="P24" s="303"/>
      <c r="Q24" s="303"/>
      <c r="R24" s="303"/>
      <c r="S24" s="303"/>
      <c r="T24" s="303"/>
      <c r="U24" s="303"/>
      <c r="V24" s="303"/>
      <c r="W24" s="303"/>
      <c r="X24" s="303"/>
      <c r="Y24" s="303"/>
      <c r="Z24" s="303"/>
      <c r="AA24" s="303"/>
      <c r="AB24" s="303"/>
    </row>
    <row r="25" spans="1:28" ht="25.5" customHeight="1" outlineLevel="1" x14ac:dyDescent="0.25">
      <c r="A25" s="262">
        <v>4</v>
      </c>
      <c r="B25" s="240" t="s">
        <v>1621</v>
      </c>
      <c r="C25" s="58" t="s">
        <v>67</v>
      </c>
      <c r="D25" s="58" t="s">
        <v>68</v>
      </c>
      <c r="E25" s="241" t="s">
        <v>1647</v>
      </c>
      <c r="F25" s="242">
        <v>6865041</v>
      </c>
      <c r="G25" s="243" t="s">
        <v>35</v>
      </c>
      <c r="H25" s="243" t="s">
        <v>25</v>
      </c>
      <c r="I25" s="14" t="s">
        <v>137</v>
      </c>
      <c r="J25" s="3"/>
      <c r="K25" s="3"/>
      <c r="L25" s="3"/>
      <c r="M25" s="3"/>
      <c r="N25" s="15"/>
      <c r="O25" s="58"/>
      <c r="P25" s="58"/>
      <c r="Q25" s="58"/>
      <c r="R25" s="58"/>
      <c r="S25" s="58" t="s">
        <v>12</v>
      </c>
      <c r="T25" s="58"/>
      <c r="U25" s="58"/>
      <c r="V25" s="58"/>
      <c r="W25" s="263"/>
      <c r="X25" s="264">
        <v>45724</v>
      </c>
      <c r="Y25" s="47" t="s">
        <v>11</v>
      </c>
      <c r="Z25" s="58" t="s">
        <v>426</v>
      </c>
      <c r="AA25" s="58">
        <v>14</v>
      </c>
      <c r="AB25" s="58">
        <v>14</v>
      </c>
    </row>
    <row r="26" spans="1:28" ht="25.5" customHeight="1" outlineLevel="1" x14ac:dyDescent="0.25">
      <c r="A26" s="262">
        <v>5</v>
      </c>
      <c r="B26" s="240" t="s">
        <v>1648</v>
      </c>
      <c r="C26" s="58" t="s">
        <v>67</v>
      </c>
      <c r="D26" s="58" t="s">
        <v>41</v>
      </c>
      <c r="E26" s="241" t="s">
        <v>1649</v>
      </c>
      <c r="F26" s="242">
        <v>6738229</v>
      </c>
      <c r="G26" s="243" t="s">
        <v>24</v>
      </c>
      <c r="H26" s="243" t="s">
        <v>25</v>
      </c>
      <c r="I26" s="14"/>
      <c r="J26" s="3"/>
      <c r="K26" s="3" t="s">
        <v>135</v>
      </c>
      <c r="L26" s="3"/>
      <c r="M26" s="3"/>
      <c r="N26" s="15"/>
      <c r="O26" s="58"/>
      <c r="P26" s="58"/>
      <c r="Q26" s="58"/>
      <c r="R26" s="58" t="s">
        <v>11</v>
      </c>
      <c r="S26" s="58"/>
      <c r="T26" s="58"/>
      <c r="U26" s="58"/>
      <c r="V26" s="58"/>
      <c r="W26" s="263"/>
      <c r="X26" s="264">
        <v>45724</v>
      </c>
      <c r="Y26" s="47" t="s">
        <v>11</v>
      </c>
      <c r="Z26" s="58" t="s">
        <v>426</v>
      </c>
      <c r="AA26" s="58">
        <v>14</v>
      </c>
      <c r="AB26" s="58">
        <v>14</v>
      </c>
    </row>
    <row r="27" spans="1:28" ht="25.5" customHeight="1" outlineLevel="1" x14ac:dyDescent="0.25">
      <c r="A27" s="262">
        <v>10</v>
      </c>
      <c r="B27" s="240" t="s">
        <v>1650</v>
      </c>
      <c r="C27" s="58" t="s">
        <v>66</v>
      </c>
      <c r="D27" s="267" t="s">
        <v>1765</v>
      </c>
      <c r="E27" s="241" t="s">
        <v>1651</v>
      </c>
      <c r="F27" s="242">
        <v>6868528</v>
      </c>
      <c r="G27" s="243" t="s">
        <v>23</v>
      </c>
      <c r="H27" s="243" t="s">
        <v>25</v>
      </c>
      <c r="I27" s="14"/>
      <c r="J27" s="3" t="s">
        <v>138</v>
      </c>
      <c r="K27" s="3"/>
      <c r="L27" s="3"/>
      <c r="M27" s="3"/>
      <c r="N27" s="15"/>
      <c r="O27" s="58"/>
      <c r="P27" s="58"/>
      <c r="Q27" s="58"/>
      <c r="R27" s="58"/>
      <c r="S27" s="58" t="s">
        <v>12</v>
      </c>
      <c r="T27" s="58"/>
      <c r="U27" s="58"/>
      <c r="V27" s="58"/>
      <c r="W27" s="263"/>
      <c r="X27" s="264">
        <v>45724</v>
      </c>
      <c r="Y27" s="47" t="s">
        <v>11</v>
      </c>
      <c r="Z27" s="58" t="s">
        <v>426</v>
      </c>
      <c r="AA27" s="58">
        <v>14</v>
      </c>
      <c r="AB27" s="58">
        <v>14</v>
      </c>
    </row>
    <row r="28" spans="1:28" ht="30" customHeight="1" outlineLevel="1" x14ac:dyDescent="0.25">
      <c r="A28" s="262">
        <v>14</v>
      </c>
      <c r="B28" s="240" t="s">
        <v>1652</v>
      </c>
      <c r="C28" s="58" t="s">
        <v>66</v>
      </c>
      <c r="D28" s="58" t="s">
        <v>41</v>
      </c>
      <c r="E28" s="241" t="s">
        <v>1649</v>
      </c>
      <c r="F28" s="242">
        <v>6738237</v>
      </c>
      <c r="G28" s="243" t="s">
        <v>24</v>
      </c>
      <c r="H28" s="243" t="s">
        <v>25</v>
      </c>
      <c r="I28" s="14"/>
      <c r="J28" s="3"/>
      <c r="K28" s="3"/>
      <c r="L28" s="3" t="s">
        <v>136</v>
      </c>
      <c r="M28" s="3"/>
      <c r="N28" s="15"/>
      <c r="O28" s="58"/>
      <c r="P28" s="58"/>
      <c r="Q28" s="58"/>
      <c r="R28" s="58" t="s">
        <v>11</v>
      </c>
      <c r="S28" s="58"/>
      <c r="T28" s="58"/>
      <c r="U28" s="58"/>
      <c r="V28" s="58"/>
      <c r="W28" s="263"/>
      <c r="X28" s="264">
        <v>45724</v>
      </c>
      <c r="Y28" s="47" t="s">
        <v>11</v>
      </c>
      <c r="Z28" s="58" t="s">
        <v>426</v>
      </c>
      <c r="AA28" s="58">
        <v>14</v>
      </c>
      <c r="AB28" s="58">
        <v>14</v>
      </c>
    </row>
    <row r="29" spans="1:28" ht="25.5" customHeight="1" x14ac:dyDescent="0.25">
      <c r="A29" s="301" t="s">
        <v>1653</v>
      </c>
      <c r="B29" s="302"/>
      <c r="C29" s="299" t="s">
        <v>1654</v>
      </c>
      <c r="D29" s="303"/>
      <c r="E29" s="303"/>
      <c r="F29" s="303"/>
      <c r="G29" s="303"/>
      <c r="H29" s="303"/>
      <c r="I29" s="303"/>
      <c r="J29" s="303"/>
      <c r="K29" s="303"/>
      <c r="L29" s="303"/>
      <c r="M29" s="303"/>
      <c r="N29" s="303"/>
      <c r="O29" s="303"/>
      <c r="P29" s="303"/>
      <c r="Q29" s="303"/>
      <c r="R29" s="303"/>
      <c r="S29" s="303"/>
      <c r="T29" s="303"/>
      <c r="U29" s="303"/>
      <c r="V29" s="303"/>
      <c r="W29" s="303"/>
      <c r="X29" s="303"/>
      <c r="Y29" s="303"/>
      <c r="Z29" s="303"/>
      <c r="AA29" s="303"/>
      <c r="AB29" s="303"/>
    </row>
    <row r="30" spans="1:28" ht="25.5" customHeight="1" outlineLevel="1" x14ac:dyDescent="0.25">
      <c r="A30" s="262">
        <v>3</v>
      </c>
      <c r="B30" s="240" t="s">
        <v>1270</v>
      </c>
      <c r="C30" s="58" t="s">
        <v>67</v>
      </c>
      <c r="D30" s="58" t="s">
        <v>41</v>
      </c>
      <c r="E30" s="241" t="s">
        <v>1655</v>
      </c>
      <c r="F30" s="242">
        <v>6863308</v>
      </c>
      <c r="G30" s="243" t="s">
        <v>23</v>
      </c>
      <c r="H30" s="243" t="s">
        <v>25</v>
      </c>
      <c r="I30" s="14" t="s">
        <v>137</v>
      </c>
      <c r="J30" s="3"/>
      <c r="K30" s="3"/>
      <c r="L30" s="3"/>
      <c r="M30" s="3"/>
      <c r="N30" s="15"/>
      <c r="O30" s="58"/>
      <c r="P30" s="58"/>
      <c r="Q30" s="58"/>
      <c r="R30" s="58"/>
      <c r="S30" s="58" t="s">
        <v>12</v>
      </c>
      <c r="T30" s="58"/>
      <c r="U30" s="58"/>
      <c r="V30" s="58"/>
      <c r="W30" s="263"/>
      <c r="X30" s="264">
        <v>45724</v>
      </c>
      <c r="Y30" s="47" t="s">
        <v>11</v>
      </c>
      <c r="Z30" s="58" t="s">
        <v>426</v>
      </c>
      <c r="AA30" s="58">
        <v>14</v>
      </c>
      <c r="AB30" s="58">
        <v>14</v>
      </c>
    </row>
    <row r="31" spans="1:28" ht="25.5" customHeight="1" outlineLevel="1" x14ac:dyDescent="0.25">
      <c r="A31" s="262">
        <v>7</v>
      </c>
      <c r="B31" s="240" t="s">
        <v>320</v>
      </c>
      <c r="C31" s="58" t="s">
        <v>67</v>
      </c>
      <c r="D31" s="58" t="s">
        <v>44</v>
      </c>
      <c r="E31" s="241" t="s">
        <v>449</v>
      </c>
      <c r="F31" s="242">
        <v>6414411</v>
      </c>
      <c r="G31" s="243" t="s">
        <v>27</v>
      </c>
      <c r="H31" s="243" t="s">
        <v>25</v>
      </c>
      <c r="I31" s="14"/>
      <c r="J31" s="3"/>
      <c r="K31" s="3" t="s">
        <v>135</v>
      </c>
      <c r="L31" s="3"/>
      <c r="M31" s="3"/>
      <c r="N31" s="15"/>
      <c r="O31" s="58"/>
      <c r="P31" s="58"/>
      <c r="Q31" s="58"/>
      <c r="R31" s="58" t="s">
        <v>11</v>
      </c>
      <c r="S31" s="58"/>
      <c r="T31" s="58"/>
      <c r="U31" s="58"/>
      <c r="V31" s="58"/>
      <c r="W31" s="263"/>
      <c r="X31" s="264">
        <v>45724</v>
      </c>
      <c r="Y31" s="47" t="s">
        <v>11</v>
      </c>
      <c r="Z31" s="58" t="s">
        <v>426</v>
      </c>
      <c r="AA31" s="58">
        <v>14</v>
      </c>
      <c r="AB31" s="58">
        <v>14</v>
      </c>
    </row>
    <row r="32" spans="1:28" ht="25.5" customHeight="1" outlineLevel="1" x14ac:dyDescent="0.25">
      <c r="A32" s="262">
        <v>11</v>
      </c>
      <c r="B32" s="240" t="s">
        <v>1597</v>
      </c>
      <c r="C32" s="58" t="s">
        <v>66</v>
      </c>
      <c r="D32" s="58"/>
      <c r="E32" s="241" t="s">
        <v>1656</v>
      </c>
      <c r="F32" s="242">
        <v>6862471</v>
      </c>
      <c r="G32" s="243" t="s">
        <v>35</v>
      </c>
      <c r="H32" s="243" t="s">
        <v>25</v>
      </c>
      <c r="I32" s="14"/>
      <c r="J32" s="3" t="s">
        <v>138</v>
      </c>
      <c r="K32" s="3"/>
      <c r="L32" s="3"/>
      <c r="M32" s="3"/>
      <c r="N32" s="15"/>
      <c r="O32" s="58"/>
      <c r="P32" s="58"/>
      <c r="Q32" s="58"/>
      <c r="R32" s="58"/>
      <c r="S32" s="58" t="s">
        <v>12</v>
      </c>
      <c r="T32" s="58"/>
      <c r="U32" s="58"/>
      <c r="V32" s="58"/>
      <c r="W32" s="263"/>
      <c r="X32" s="264">
        <v>45724</v>
      </c>
      <c r="Y32" s="47" t="s">
        <v>11</v>
      </c>
      <c r="Z32" s="58" t="s">
        <v>426</v>
      </c>
      <c r="AA32" s="58">
        <v>14</v>
      </c>
      <c r="AB32" s="58">
        <v>14</v>
      </c>
    </row>
    <row r="33" spans="1:28" ht="25.5" customHeight="1" outlineLevel="1" x14ac:dyDescent="0.25">
      <c r="A33" s="262">
        <v>16</v>
      </c>
      <c r="B33" s="240" t="s">
        <v>1657</v>
      </c>
      <c r="C33" s="58" t="s">
        <v>66</v>
      </c>
      <c r="D33" s="58" t="s">
        <v>44</v>
      </c>
      <c r="E33" s="241" t="s">
        <v>1658</v>
      </c>
      <c r="F33" s="242">
        <v>6669617</v>
      </c>
      <c r="G33" s="243" t="s">
        <v>27</v>
      </c>
      <c r="H33" s="243" t="s">
        <v>25</v>
      </c>
      <c r="I33" s="14"/>
      <c r="J33" s="3"/>
      <c r="K33" s="3"/>
      <c r="L33" s="3" t="s">
        <v>136</v>
      </c>
      <c r="M33" s="3"/>
      <c r="N33" s="15"/>
      <c r="O33" s="58"/>
      <c r="P33" s="58"/>
      <c r="Q33" s="58"/>
      <c r="R33" s="58" t="s">
        <v>11</v>
      </c>
      <c r="S33" s="58"/>
      <c r="T33" s="58"/>
      <c r="U33" s="58"/>
      <c r="V33" s="58"/>
      <c r="W33" s="263"/>
      <c r="X33" s="264">
        <v>45724</v>
      </c>
      <c r="Y33" s="47" t="s">
        <v>11</v>
      </c>
      <c r="Z33" s="58" t="s">
        <v>426</v>
      </c>
      <c r="AA33" s="58">
        <v>14</v>
      </c>
      <c r="AB33" s="58">
        <v>14</v>
      </c>
    </row>
    <row r="34" spans="1:28" ht="25.5" customHeight="1" x14ac:dyDescent="0.25">
      <c r="A34" s="301" t="s">
        <v>1653</v>
      </c>
      <c r="B34" s="302"/>
      <c r="C34" s="299" t="s">
        <v>1659</v>
      </c>
      <c r="D34" s="303"/>
      <c r="E34" s="303"/>
      <c r="F34" s="303"/>
      <c r="G34" s="303"/>
      <c r="H34" s="303"/>
      <c r="I34" s="303"/>
      <c r="J34" s="303"/>
      <c r="K34" s="303"/>
      <c r="L34" s="303"/>
      <c r="M34" s="303"/>
      <c r="N34" s="303"/>
      <c r="O34" s="303"/>
      <c r="P34" s="303"/>
      <c r="Q34" s="303"/>
      <c r="R34" s="303"/>
      <c r="S34" s="303"/>
      <c r="T34" s="303"/>
      <c r="U34" s="303"/>
      <c r="V34" s="303"/>
      <c r="W34" s="303"/>
      <c r="X34" s="303"/>
      <c r="Y34" s="303"/>
      <c r="Z34" s="303"/>
      <c r="AA34" s="303"/>
      <c r="AB34" s="303"/>
    </row>
    <row r="35" spans="1:28" ht="25.5" customHeight="1" outlineLevel="1" x14ac:dyDescent="0.25">
      <c r="A35" s="262">
        <v>4</v>
      </c>
      <c r="B35" s="240" t="s">
        <v>1660</v>
      </c>
      <c r="C35" s="58" t="s">
        <v>67</v>
      </c>
      <c r="D35" s="58" t="s">
        <v>84</v>
      </c>
      <c r="E35" s="241">
        <v>45384</v>
      </c>
      <c r="F35" s="242" t="s">
        <v>1661</v>
      </c>
      <c r="G35" s="243" t="s">
        <v>23</v>
      </c>
      <c r="H35" s="243" t="s">
        <v>25</v>
      </c>
      <c r="I35" s="14" t="s">
        <v>137</v>
      </c>
      <c r="J35" s="3"/>
      <c r="K35" s="3"/>
      <c r="L35" s="3"/>
      <c r="M35" s="3"/>
      <c r="N35" s="15"/>
      <c r="O35" s="58"/>
      <c r="P35" s="58"/>
      <c r="Q35" s="58"/>
      <c r="R35" s="58"/>
      <c r="S35" s="58" t="s">
        <v>12</v>
      </c>
      <c r="T35" s="58"/>
      <c r="U35" s="58"/>
      <c r="V35" s="58"/>
      <c r="W35" s="263"/>
      <c r="X35" s="264">
        <v>45773</v>
      </c>
      <c r="Y35" s="47" t="s">
        <v>64</v>
      </c>
      <c r="Z35" s="58" t="s">
        <v>996</v>
      </c>
      <c r="AA35" s="58">
        <v>42</v>
      </c>
      <c r="AB35" s="58">
        <v>84</v>
      </c>
    </row>
    <row r="36" spans="1:28" ht="25.5" customHeight="1" outlineLevel="1" x14ac:dyDescent="0.25">
      <c r="A36" s="262">
        <v>7</v>
      </c>
      <c r="B36" s="240" t="s">
        <v>1270</v>
      </c>
      <c r="C36" s="58" t="s">
        <v>67</v>
      </c>
      <c r="D36" s="58" t="s">
        <v>41</v>
      </c>
      <c r="E36" s="241">
        <v>45281</v>
      </c>
      <c r="F36" s="242" t="s">
        <v>1249</v>
      </c>
      <c r="G36" s="243" t="s">
        <v>35</v>
      </c>
      <c r="H36" s="243" t="s">
        <v>25</v>
      </c>
      <c r="I36" s="14"/>
      <c r="J36" s="3"/>
      <c r="K36" s="3"/>
      <c r="L36" s="3"/>
      <c r="M36" s="3"/>
      <c r="N36" s="15"/>
      <c r="O36" s="58"/>
      <c r="P36" s="58"/>
      <c r="Q36" s="58"/>
      <c r="R36" s="58"/>
      <c r="S36" s="58" t="s">
        <v>12</v>
      </c>
      <c r="T36" s="58"/>
      <c r="U36" s="58"/>
      <c r="V36" s="58"/>
      <c r="W36" s="263"/>
      <c r="X36" s="264">
        <v>45773</v>
      </c>
      <c r="Y36" s="47" t="s">
        <v>64</v>
      </c>
      <c r="Z36" s="58" t="s">
        <v>996</v>
      </c>
      <c r="AA36" s="58">
        <v>42</v>
      </c>
      <c r="AB36" s="58">
        <v>42</v>
      </c>
    </row>
    <row r="37" spans="1:28" ht="25.5" customHeight="1" outlineLevel="1" x14ac:dyDescent="0.25">
      <c r="A37" s="262">
        <v>10</v>
      </c>
      <c r="B37" s="240" t="s">
        <v>1662</v>
      </c>
      <c r="C37" s="58" t="s">
        <v>67</v>
      </c>
      <c r="D37" s="58" t="s">
        <v>1663</v>
      </c>
      <c r="E37" s="241">
        <v>45180</v>
      </c>
      <c r="F37" s="242" t="s">
        <v>1664</v>
      </c>
      <c r="G37" s="243" t="s">
        <v>24</v>
      </c>
      <c r="H37" s="243" t="s">
        <v>25</v>
      </c>
      <c r="I37" s="14"/>
      <c r="J37" s="3"/>
      <c r="K37" s="3"/>
      <c r="L37" s="3"/>
      <c r="M37" s="3"/>
      <c r="N37" s="15"/>
      <c r="O37" s="58"/>
      <c r="P37" s="58"/>
      <c r="Q37" s="58"/>
      <c r="R37" s="58" t="s">
        <v>11</v>
      </c>
      <c r="S37" s="58"/>
      <c r="T37" s="58"/>
      <c r="U37" s="58"/>
      <c r="V37" s="58"/>
      <c r="W37" s="263"/>
      <c r="X37" s="264">
        <v>45773</v>
      </c>
      <c r="Y37" s="47" t="s">
        <v>64</v>
      </c>
      <c r="Z37" s="58" t="s">
        <v>996</v>
      </c>
      <c r="AA37" s="58">
        <v>42</v>
      </c>
      <c r="AB37" s="58">
        <v>42</v>
      </c>
    </row>
    <row r="38" spans="1:28" ht="25.5" customHeight="1" outlineLevel="1" x14ac:dyDescent="0.25">
      <c r="A38" s="262">
        <v>17</v>
      </c>
      <c r="B38" s="240" t="s">
        <v>1665</v>
      </c>
      <c r="C38" s="58" t="s">
        <v>67</v>
      </c>
      <c r="D38" s="58" t="s">
        <v>29</v>
      </c>
      <c r="E38" s="241">
        <v>44474</v>
      </c>
      <c r="F38" s="242" t="s">
        <v>1666</v>
      </c>
      <c r="G38" s="243" t="s">
        <v>26</v>
      </c>
      <c r="H38" s="243" t="s">
        <v>25</v>
      </c>
      <c r="I38" s="14"/>
      <c r="J38" s="3"/>
      <c r="K38" s="3"/>
      <c r="L38" s="3"/>
      <c r="M38" s="3"/>
      <c r="N38" s="15"/>
      <c r="O38" s="58"/>
      <c r="P38" s="58"/>
      <c r="Q38" s="58"/>
      <c r="R38" s="58" t="s">
        <v>11</v>
      </c>
      <c r="S38" s="58"/>
      <c r="T38" s="58"/>
      <c r="U38" s="58"/>
      <c r="V38" s="58"/>
      <c r="W38" s="263"/>
      <c r="X38" s="264">
        <v>45773</v>
      </c>
      <c r="Y38" s="47" t="s">
        <v>64</v>
      </c>
      <c r="Z38" s="58" t="s">
        <v>996</v>
      </c>
      <c r="AA38" s="58">
        <v>42</v>
      </c>
      <c r="AB38" s="58">
        <v>42</v>
      </c>
    </row>
    <row r="39" spans="1:28" ht="25.5" customHeight="1" outlineLevel="1" x14ac:dyDescent="0.25">
      <c r="A39" s="262">
        <v>19</v>
      </c>
      <c r="B39" s="240" t="s">
        <v>69</v>
      </c>
      <c r="C39" s="58" t="s">
        <v>67</v>
      </c>
      <c r="D39" s="58" t="s">
        <v>70</v>
      </c>
      <c r="E39" s="241">
        <v>43475</v>
      </c>
      <c r="F39" s="242" t="s">
        <v>52</v>
      </c>
      <c r="G39" s="243" t="s">
        <v>53</v>
      </c>
      <c r="H39" s="243" t="s">
        <v>25</v>
      </c>
      <c r="I39" s="14"/>
      <c r="J39" s="3"/>
      <c r="K39" s="3" t="s">
        <v>135</v>
      </c>
      <c r="L39" s="3"/>
      <c r="M39" s="3"/>
      <c r="N39" s="15"/>
      <c r="O39" s="58"/>
      <c r="P39" s="58"/>
      <c r="Q39" s="58"/>
      <c r="R39" s="58" t="s">
        <v>11</v>
      </c>
      <c r="S39" s="58"/>
      <c r="T39" s="58"/>
      <c r="U39" s="58"/>
      <c r="V39" s="58"/>
      <c r="W39" s="263"/>
      <c r="X39" s="264">
        <v>45773</v>
      </c>
      <c r="Y39" s="47" t="s">
        <v>64</v>
      </c>
      <c r="Z39" s="58" t="s">
        <v>996</v>
      </c>
      <c r="AA39" s="58">
        <v>42</v>
      </c>
      <c r="AB39" s="58">
        <v>84</v>
      </c>
    </row>
    <row r="40" spans="1:28" ht="25.5" customHeight="1" outlineLevel="1" x14ac:dyDescent="0.25">
      <c r="A40" s="262">
        <v>21</v>
      </c>
      <c r="B40" s="240" t="s">
        <v>649</v>
      </c>
      <c r="C40" s="58" t="s">
        <v>67</v>
      </c>
      <c r="D40" s="58" t="s">
        <v>687</v>
      </c>
      <c r="E40" s="241">
        <v>44503</v>
      </c>
      <c r="F40" s="242" t="s">
        <v>997</v>
      </c>
      <c r="G40" s="243" t="s">
        <v>27</v>
      </c>
      <c r="H40" s="243" t="s">
        <v>25</v>
      </c>
      <c r="I40" s="14"/>
      <c r="J40" s="3"/>
      <c r="K40" s="3"/>
      <c r="L40" s="3"/>
      <c r="M40" s="3"/>
      <c r="N40" s="15"/>
      <c r="O40" s="58"/>
      <c r="P40" s="58"/>
      <c r="Q40" s="58"/>
      <c r="R40" s="58" t="s">
        <v>11</v>
      </c>
      <c r="S40" s="58"/>
      <c r="T40" s="58"/>
      <c r="U40" s="58"/>
      <c r="V40" s="58"/>
      <c r="W40" s="263"/>
      <c r="X40" s="264">
        <v>45773</v>
      </c>
      <c r="Y40" s="47" t="s">
        <v>64</v>
      </c>
      <c r="Z40" s="58" t="s">
        <v>996</v>
      </c>
      <c r="AA40" s="58">
        <v>42</v>
      </c>
      <c r="AB40" s="58">
        <v>42</v>
      </c>
    </row>
    <row r="41" spans="1:28" ht="25.5" customHeight="1" outlineLevel="1" x14ac:dyDescent="0.25">
      <c r="A41" s="262">
        <v>25</v>
      </c>
      <c r="B41" s="240" t="s">
        <v>1753</v>
      </c>
      <c r="C41" s="58" t="s">
        <v>66</v>
      </c>
      <c r="D41" s="58" t="s">
        <v>1663</v>
      </c>
      <c r="E41" s="241">
        <v>45368</v>
      </c>
      <c r="F41" s="242" t="s">
        <v>1345</v>
      </c>
      <c r="G41" s="243" t="s">
        <v>23</v>
      </c>
      <c r="H41" s="243" t="s">
        <v>25</v>
      </c>
      <c r="I41" s="14"/>
      <c r="J41" s="3" t="s">
        <v>138</v>
      </c>
      <c r="K41" s="3"/>
      <c r="L41" s="3"/>
      <c r="M41" s="3"/>
      <c r="N41" s="15"/>
      <c r="O41" s="58"/>
      <c r="P41" s="58"/>
      <c r="Q41" s="58"/>
      <c r="R41" s="58"/>
      <c r="S41" s="58" t="s">
        <v>12</v>
      </c>
      <c r="T41" s="58"/>
      <c r="U41" s="58"/>
      <c r="V41" s="58"/>
      <c r="W41" s="263"/>
      <c r="X41" s="264">
        <v>45773</v>
      </c>
      <c r="Y41" s="47" t="s">
        <v>64</v>
      </c>
      <c r="Z41" s="58" t="s">
        <v>996</v>
      </c>
      <c r="AA41" s="58">
        <v>42</v>
      </c>
      <c r="AB41" s="58">
        <v>84</v>
      </c>
    </row>
    <row r="42" spans="1:28" ht="25.5" customHeight="1" outlineLevel="1" x14ac:dyDescent="0.25">
      <c r="A42" s="262">
        <v>27</v>
      </c>
      <c r="B42" s="240" t="s">
        <v>1754</v>
      </c>
      <c r="C42" s="58" t="s">
        <v>66</v>
      </c>
      <c r="D42" s="58" t="s">
        <v>1663</v>
      </c>
      <c r="E42" s="241">
        <v>45368</v>
      </c>
      <c r="F42" s="242" t="s">
        <v>1261</v>
      </c>
      <c r="G42" s="243" t="s">
        <v>35</v>
      </c>
      <c r="H42" s="243" t="s">
        <v>25</v>
      </c>
      <c r="I42" s="14"/>
      <c r="J42" s="3"/>
      <c r="K42" s="3"/>
      <c r="L42" s="3"/>
      <c r="M42" s="3"/>
      <c r="N42" s="15"/>
      <c r="O42" s="58"/>
      <c r="P42" s="58"/>
      <c r="Q42" s="58"/>
      <c r="R42" s="58"/>
      <c r="S42" s="58" t="s">
        <v>12</v>
      </c>
      <c r="T42" s="58"/>
      <c r="U42" s="58"/>
      <c r="V42" s="58"/>
      <c r="W42" s="263"/>
      <c r="X42" s="264">
        <v>45773</v>
      </c>
      <c r="Y42" s="47" t="s">
        <v>64</v>
      </c>
      <c r="Z42" s="58" t="s">
        <v>996</v>
      </c>
      <c r="AA42" s="58">
        <v>42</v>
      </c>
      <c r="AB42" s="58">
        <v>42</v>
      </c>
    </row>
    <row r="43" spans="1:28" ht="25.5" customHeight="1" outlineLevel="1" x14ac:dyDescent="0.25">
      <c r="A43" s="262">
        <v>31</v>
      </c>
      <c r="B43" s="240" t="s">
        <v>1275</v>
      </c>
      <c r="C43" s="58" t="s">
        <v>66</v>
      </c>
      <c r="D43" s="58" t="s">
        <v>68</v>
      </c>
      <c r="E43" s="241">
        <v>45212</v>
      </c>
      <c r="F43" s="242" t="s">
        <v>1263</v>
      </c>
      <c r="G43" s="243" t="s">
        <v>24</v>
      </c>
      <c r="H43" s="243" t="s">
        <v>25</v>
      </c>
      <c r="I43" s="14"/>
      <c r="J43" s="3"/>
      <c r="K43" s="3"/>
      <c r="L43" s="3"/>
      <c r="M43" s="3"/>
      <c r="N43" s="15"/>
      <c r="O43" s="58"/>
      <c r="P43" s="58"/>
      <c r="Q43" s="58"/>
      <c r="R43" s="58" t="s">
        <v>11</v>
      </c>
      <c r="S43" s="58"/>
      <c r="T43" s="58"/>
      <c r="U43" s="58"/>
      <c r="V43" s="58"/>
      <c r="W43" s="263"/>
      <c r="X43" s="264">
        <v>45773</v>
      </c>
      <c r="Y43" s="47" t="s">
        <v>64</v>
      </c>
      <c r="Z43" s="58" t="s">
        <v>996</v>
      </c>
      <c r="AA43" s="58">
        <v>42</v>
      </c>
      <c r="AB43" s="58">
        <v>42</v>
      </c>
    </row>
    <row r="44" spans="1:28" ht="25.5" customHeight="1" outlineLevel="1" x14ac:dyDescent="0.25">
      <c r="A44" s="262">
        <v>35</v>
      </c>
      <c r="B44" s="240" t="s">
        <v>1667</v>
      </c>
      <c r="C44" s="58" t="s">
        <v>66</v>
      </c>
      <c r="D44" s="58" t="s">
        <v>44</v>
      </c>
      <c r="E44" s="241">
        <v>44023</v>
      </c>
      <c r="F44" s="242" t="s">
        <v>58</v>
      </c>
      <c r="G44" s="243" t="s">
        <v>26</v>
      </c>
      <c r="H44" s="243" t="s">
        <v>25</v>
      </c>
      <c r="I44" s="14"/>
      <c r="J44" s="3"/>
      <c r="K44" s="3"/>
      <c r="L44" s="3"/>
      <c r="M44" s="3"/>
      <c r="N44" s="15"/>
      <c r="O44" s="58"/>
      <c r="P44" s="58"/>
      <c r="Q44" s="58"/>
      <c r="R44" s="58" t="s">
        <v>11</v>
      </c>
      <c r="S44" s="58"/>
      <c r="T44" s="58"/>
      <c r="U44" s="58"/>
      <c r="V44" s="58"/>
      <c r="W44" s="263"/>
      <c r="X44" s="264">
        <v>45773</v>
      </c>
      <c r="Y44" s="47" t="s">
        <v>64</v>
      </c>
      <c r="Z44" s="58" t="s">
        <v>996</v>
      </c>
      <c r="AA44" s="58">
        <v>42</v>
      </c>
      <c r="AB44" s="58">
        <v>42</v>
      </c>
    </row>
    <row r="45" spans="1:28" ht="25.5" customHeight="1" outlineLevel="1" x14ac:dyDescent="0.25">
      <c r="A45" s="262">
        <v>37</v>
      </c>
      <c r="B45" s="240" t="s">
        <v>118</v>
      </c>
      <c r="C45" s="58" t="s">
        <v>66</v>
      </c>
      <c r="D45" s="58" t="s">
        <v>68</v>
      </c>
      <c r="E45" s="241">
        <v>44263</v>
      </c>
      <c r="F45" s="242" t="s">
        <v>714</v>
      </c>
      <c r="G45" s="243" t="s">
        <v>53</v>
      </c>
      <c r="H45" s="243" t="s">
        <v>25</v>
      </c>
      <c r="I45" s="14"/>
      <c r="J45" s="3"/>
      <c r="K45" s="3"/>
      <c r="L45" s="3"/>
      <c r="M45" s="3"/>
      <c r="N45" s="15"/>
      <c r="O45" s="58"/>
      <c r="P45" s="58"/>
      <c r="Q45" s="58"/>
      <c r="R45" s="58" t="s">
        <v>11</v>
      </c>
      <c r="S45" s="58"/>
      <c r="T45" s="58"/>
      <c r="U45" s="58"/>
      <c r="V45" s="58"/>
      <c r="W45" s="263"/>
      <c r="X45" s="264">
        <v>45773</v>
      </c>
      <c r="Y45" s="47" t="s">
        <v>64</v>
      </c>
      <c r="Z45" s="58" t="s">
        <v>996</v>
      </c>
      <c r="AA45" s="58">
        <v>42</v>
      </c>
      <c r="AB45" s="58">
        <v>42</v>
      </c>
    </row>
    <row r="46" spans="1:28" ht="25.5" customHeight="1" outlineLevel="1" x14ac:dyDescent="0.25">
      <c r="A46" s="262">
        <v>39</v>
      </c>
      <c r="B46" s="240" t="s">
        <v>523</v>
      </c>
      <c r="C46" s="58" t="s">
        <v>66</v>
      </c>
      <c r="D46" s="58" t="s">
        <v>525</v>
      </c>
      <c r="E46" s="241">
        <v>44187</v>
      </c>
      <c r="F46" s="242" t="s">
        <v>485</v>
      </c>
      <c r="G46" s="243" t="s">
        <v>27</v>
      </c>
      <c r="H46" s="243" t="s">
        <v>25</v>
      </c>
      <c r="I46" s="14"/>
      <c r="J46" s="3"/>
      <c r="K46" s="3"/>
      <c r="L46" s="3" t="s">
        <v>136</v>
      </c>
      <c r="M46" s="3"/>
      <c r="N46" s="15"/>
      <c r="O46" s="58"/>
      <c r="P46" s="58"/>
      <c r="Q46" s="58"/>
      <c r="R46" s="58" t="s">
        <v>11</v>
      </c>
      <c r="S46" s="58"/>
      <c r="T46" s="58"/>
      <c r="U46" s="58"/>
      <c r="V46" s="58"/>
      <c r="W46" s="263"/>
      <c r="X46" s="264">
        <v>45773</v>
      </c>
      <c r="Y46" s="47" t="s">
        <v>64</v>
      </c>
      <c r="Z46" s="58" t="s">
        <v>996</v>
      </c>
      <c r="AA46" s="58">
        <v>42</v>
      </c>
      <c r="AB46" s="58">
        <v>84</v>
      </c>
    </row>
    <row r="47" spans="1:28" ht="25.5" customHeight="1" outlineLevel="1" x14ac:dyDescent="0.25">
      <c r="A47" s="262">
        <v>44</v>
      </c>
      <c r="B47" s="240" t="s">
        <v>1281</v>
      </c>
      <c r="C47" s="58" t="s">
        <v>66</v>
      </c>
      <c r="D47" s="58" t="s">
        <v>44</v>
      </c>
      <c r="E47" s="241">
        <v>42792</v>
      </c>
      <c r="F47" s="242" t="s">
        <v>1266</v>
      </c>
      <c r="G47" s="243" t="s">
        <v>39</v>
      </c>
      <c r="H47" s="243" t="s">
        <v>25</v>
      </c>
      <c r="I47" s="14"/>
      <c r="J47" s="3"/>
      <c r="K47" s="3"/>
      <c r="L47" s="3"/>
      <c r="M47" s="3"/>
      <c r="N47" s="15"/>
      <c r="O47" s="58"/>
      <c r="P47" s="58"/>
      <c r="Q47" s="58"/>
      <c r="R47" s="58"/>
      <c r="S47" s="58"/>
      <c r="T47" s="58" t="s">
        <v>13</v>
      </c>
      <c r="U47" s="58"/>
      <c r="V47" s="58"/>
      <c r="W47" s="263"/>
      <c r="X47" s="264">
        <v>45773</v>
      </c>
      <c r="Y47" s="47" t="s">
        <v>64</v>
      </c>
      <c r="Z47" s="58" t="s">
        <v>996</v>
      </c>
      <c r="AA47" s="58">
        <v>42</v>
      </c>
      <c r="AB47" s="58">
        <v>42</v>
      </c>
    </row>
    <row r="48" spans="1:28" ht="25.5" customHeight="1" x14ac:dyDescent="0.25">
      <c r="A48" s="301" t="s">
        <v>1668</v>
      </c>
      <c r="B48" s="302"/>
      <c r="C48" s="299" t="s">
        <v>1669</v>
      </c>
      <c r="D48" s="303"/>
      <c r="E48" s="303"/>
      <c r="F48" s="303"/>
      <c r="G48" s="303"/>
      <c r="H48" s="303"/>
      <c r="I48" s="303"/>
      <c r="J48" s="303"/>
      <c r="K48" s="303"/>
      <c r="L48" s="303"/>
      <c r="M48" s="303"/>
      <c r="N48" s="303"/>
      <c r="O48" s="303"/>
      <c r="P48" s="303"/>
      <c r="Q48" s="303"/>
      <c r="R48" s="303"/>
      <c r="S48" s="303"/>
      <c r="T48" s="303"/>
      <c r="U48" s="303"/>
      <c r="V48" s="303"/>
      <c r="W48" s="303"/>
      <c r="X48" s="303"/>
      <c r="Y48" s="303"/>
      <c r="Z48" s="303"/>
      <c r="AA48" s="303"/>
      <c r="AB48" s="303"/>
    </row>
    <row r="49" spans="1:28" ht="25.5" customHeight="1" outlineLevel="1" x14ac:dyDescent="0.25">
      <c r="A49" s="262">
        <v>4</v>
      </c>
      <c r="B49" s="240" t="s">
        <v>1660</v>
      </c>
      <c r="C49" s="58" t="s">
        <v>67</v>
      </c>
      <c r="D49" s="58" t="s">
        <v>84</v>
      </c>
      <c r="E49" s="241">
        <v>45384</v>
      </c>
      <c r="F49" s="242">
        <v>7056233</v>
      </c>
      <c r="G49" s="243" t="s">
        <v>23</v>
      </c>
      <c r="H49" s="243" t="s">
        <v>25</v>
      </c>
      <c r="I49" s="14"/>
      <c r="J49" s="3"/>
      <c r="K49" s="3"/>
      <c r="L49" s="3"/>
      <c r="M49" s="3"/>
      <c r="N49" s="15"/>
      <c r="O49" s="58"/>
      <c r="P49" s="58"/>
      <c r="Q49" s="58"/>
      <c r="R49" s="58"/>
      <c r="S49" s="58" t="s">
        <v>12</v>
      </c>
      <c r="T49" s="58"/>
      <c r="U49" s="58"/>
      <c r="V49" s="58"/>
      <c r="W49" s="263"/>
      <c r="X49" s="264">
        <v>45774</v>
      </c>
      <c r="Y49" s="47" t="s">
        <v>64</v>
      </c>
      <c r="Z49" s="58" t="s">
        <v>996</v>
      </c>
      <c r="AA49" s="58">
        <v>42</v>
      </c>
      <c r="AB49" s="58">
        <v>42</v>
      </c>
    </row>
    <row r="50" spans="1:28" ht="25.5" customHeight="1" outlineLevel="1" x14ac:dyDescent="0.25">
      <c r="A50" s="262">
        <v>6</v>
      </c>
      <c r="B50" s="240" t="s">
        <v>1270</v>
      </c>
      <c r="C50" s="58" t="s">
        <v>67</v>
      </c>
      <c r="D50" s="58" t="s">
        <v>41</v>
      </c>
      <c r="E50" s="241">
        <v>45281</v>
      </c>
      <c r="F50" s="242">
        <v>6863308</v>
      </c>
      <c r="G50" s="243" t="s">
        <v>35</v>
      </c>
      <c r="H50" s="243" t="s">
        <v>25</v>
      </c>
      <c r="I50" s="14" t="s">
        <v>137</v>
      </c>
      <c r="J50" s="3"/>
      <c r="K50" s="3"/>
      <c r="L50" s="3"/>
      <c r="M50" s="3"/>
      <c r="N50" s="15"/>
      <c r="O50" s="58"/>
      <c r="P50" s="58"/>
      <c r="Q50" s="58"/>
      <c r="R50" s="58"/>
      <c r="S50" s="58" t="s">
        <v>12</v>
      </c>
      <c r="T50" s="58"/>
      <c r="U50" s="58"/>
      <c r="V50" s="58"/>
      <c r="W50" s="263"/>
      <c r="X50" s="264">
        <v>45774</v>
      </c>
      <c r="Y50" s="47" t="s">
        <v>64</v>
      </c>
      <c r="Z50" s="58" t="s">
        <v>996</v>
      </c>
      <c r="AA50" s="58">
        <v>42</v>
      </c>
      <c r="AB50" s="58">
        <v>84</v>
      </c>
    </row>
    <row r="51" spans="1:28" ht="25.5" customHeight="1" outlineLevel="1" x14ac:dyDescent="0.25">
      <c r="A51" s="262">
        <v>9</v>
      </c>
      <c r="B51" s="261" t="s">
        <v>1662</v>
      </c>
      <c r="C51" s="58" t="s">
        <v>67</v>
      </c>
      <c r="D51" s="58" t="s">
        <v>1663</v>
      </c>
      <c r="E51" s="241">
        <v>45180</v>
      </c>
      <c r="F51" s="242" t="s">
        <v>1664</v>
      </c>
      <c r="G51" s="243" t="s">
        <v>24</v>
      </c>
      <c r="H51" s="243" t="s">
        <v>25</v>
      </c>
      <c r="I51" s="14"/>
      <c r="J51" s="3"/>
      <c r="K51" s="3" t="s">
        <v>135</v>
      </c>
      <c r="L51" s="3"/>
      <c r="M51" s="3"/>
      <c r="N51" s="15"/>
      <c r="O51" s="58"/>
      <c r="P51" s="58"/>
      <c r="Q51" s="58"/>
      <c r="R51" s="58" t="s">
        <v>11</v>
      </c>
      <c r="S51" s="58"/>
      <c r="T51" s="58"/>
      <c r="U51" s="58"/>
      <c r="V51" s="58"/>
      <c r="W51" s="263"/>
      <c r="X51" s="264">
        <v>45774</v>
      </c>
      <c r="Y51" s="47" t="s">
        <v>64</v>
      </c>
      <c r="Z51" s="58" t="s">
        <v>996</v>
      </c>
      <c r="AA51" s="58">
        <v>42</v>
      </c>
      <c r="AB51" s="58">
        <v>84</v>
      </c>
    </row>
    <row r="52" spans="1:28" ht="25.5" customHeight="1" outlineLevel="1" x14ac:dyDescent="0.25">
      <c r="A52" s="262">
        <v>14</v>
      </c>
      <c r="B52" s="261" t="s">
        <v>770</v>
      </c>
      <c r="C52" s="58" t="s">
        <v>67</v>
      </c>
      <c r="D52" s="58" t="s">
        <v>793</v>
      </c>
      <c r="E52" s="241">
        <v>44649</v>
      </c>
      <c r="F52" s="242">
        <v>6513806</v>
      </c>
      <c r="G52" s="243" t="s">
        <v>26</v>
      </c>
      <c r="H52" s="243" t="s">
        <v>25</v>
      </c>
      <c r="I52" s="14"/>
      <c r="J52" s="3"/>
      <c r="K52" s="3"/>
      <c r="L52" s="3"/>
      <c r="M52" s="3"/>
      <c r="N52" s="15"/>
      <c r="O52" s="58"/>
      <c r="P52" s="58"/>
      <c r="Q52" s="58"/>
      <c r="R52" s="58" t="s">
        <v>11</v>
      </c>
      <c r="S52" s="58"/>
      <c r="T52" s="58"/>
      <c r="U52" s="58"/>
      <c r="V52" s="58"/>
      <c r="W52" s="263"/>
      <c r="X52" s="264">
        <v>45774</v>
      </c>
      <c r="Y52" s="47" t="s">
        <v>64</v>
      </c>
      <c r="Z52" s="58" t="s">
        <v>996</v>
      </c>
      <c r="AA52" s="58">
        <v>42</v>
      </c>
      <c r="AB52" s="58">
        <v>42</v>
      </c>
    </row>
    <row r="53" spans="1:28" ht="25.5" customHeight="1" outlineLevel="1" x14ac:dyDescent="0.25">
      <c r="A53" s="262">
        <v>16</v>
      </c>
      <c r="B53" s="240" t="s">
        <v>69</v>
      </c>
      <c r="C53" s="58" t="s">
        <v>67</v>
      </c>
      <c r="D53" s="58" t="s">
        <v>70</v>
      </c>
      <c r="E53" s="241">
        <v>43475</v>
      </c>
      <c r="F53" s="242" t="s">
        <v>52</v>
      </c>
      <c r="G53" s="243" t="s">
        <v>53</v>
      </c>
      <c r="H53" s="243" t="s">
        <v>25</v>
      </c>
      <c r="I53" s="14"/>
      <c r="J53" s="3"/>
      <c r="K53" s="3"/>
      <c r="L53" s="3"/>
      <c r="M53" s="3"/>
      <c r="N53" s="15"/>
      <c r="O53" s="58"/>
      <c r="P53" s="58"/>
      <c r="Q53" s="58"/>
      <c r="R53" s="58" t="s">
        <v>11</v>
      </c>
      <c r="S53" s="58"/>
      <c r="T53" s="58"/>
      <c r="U53" s="58"/>
      <c r="V53" s="58"/>
      <c r="W53" s="263"/>
      <c r="X53" s="264">
        <v>45774</v>
      </c>
      <c r="Y53" s="47" t="s">
        <v>64</v>
      </c>
      <c r="Z53" s="58" t="s">
        <v>996</v>
      </c>
      <c r="AA53" s="58">
        <v>42</v>
      </c>
      <c r="AB53" s="58">
        <v>42</v>
      </c>
    </row>
    <row r="54" spans="1:28" ht="25.5" customHeight="1" outlineLevel="1" x14ac:dyDescent="0.25">
      <c r="A54" s="262">
        <v>18</v>
      </c>
      <c r="B54" s="240" t="s">
        <v>287</v>
      </c>
      <c r="C54" s="58" t="s">
        <v>67</v>
      </c>
      <c r="D54" s="58" t="s">
        <v>41</v>
      </c>
      <c r="E54" s="241">
        <v>44094</v>
      </c>
      <c r="F54" s="242">
        <v>5975521</v>
      </c>
      <c r="G54" s="243" t="s">
        <v>27</v>
      </c>
      <c r="H54" s="243" t="s">
        <v>25</v>
      </c>
      <c r="I54" s="14"/>
      <c r="J54" s="3"/>
      <c r="K54" s="3"/>
      <c r="L54" s="3"/>
      <c r="M54" s="3"/>
      <c r="N54" s="15"/>
      <c r="O54" s="58"/>
      <c r="P54" s="58"/>
      <c r="Q54" s="58"/>
      <c r="R54" s="58" t="s">
        <v>11</v>
      </c>
      <c r="S54" s="58"/>
      <c r="T54" s="58"/>
      <c r="U54" s="58"/>
      <c r="V54" s="58"/>
      <c r="W54" s="263"/>
      <c r="X54" s="264">
        <v>45774</v>
      </c>
      <c r="Y54" s="47" t="s">
        <v>64</v>
      </c>
      <c r="Z54" s="58" t="s">
        <v>996</v>
      </c>
      <c r="AA54" s="58">
        <v>42</v>
      </c>
      <c r="AB54" s="58">
        <v>42</v>
      </c>
    </row>
    <row r="55" spans="1:28" ht="25.5" customHeight="1" outlineLevel="1" x14ac:dyDescent="0.25">
      <c r="A55" s="262">
        <v>19</v>
      </c>
      <c r="B55" s="240" t="s">
        <v>1670</v>
      </c>
      <c r="C55" s="58" t="s">
        <v>67</v>
      </c>
      <c r="D55" s="58" t="s">
        <v>68</v>
      </c>
      <c r="E55" s="241">
        <v>42765</v>
      </c>
      <c r="F55" s="242">
        <v>4892706</v>
      </c>
      <c r="G55" s="243" t="s">
        <v>39</v>
      </c>
      <c r="H55" s="243" t="s">
        <v>25</v>
      </c>
      <c r="I55" s="14"/>
      <c r="J55" s="3"/>
      <c r="K55" s="3"/>
      <c r="L55" s="3"/>
      <c r="M55" s="3"/>
      <c r="N55" s="15"/>
      <c r="O55" s="58"/>
      <c r="P55" s="58"/>
      <c r="Q55" s="58"/>
      <c r="R55" s="58"/>
      <c r="S55" s="58"/>
      <c r="T55" s="58" t="s">
        <v>13</v>
      </c>
      <c r="U55" s="58"/>
      <c r="V55" s="58"/>
      <c r="W55" s="263"/>
      <c r="X55" s="264">
        <v>45774</v>
      </c>
      <c r="Y55" s="47" t="s">
        <v>64</v>
      </c>
      <c r="Z55" s="58" t="s">
        <v>996</v>
      </c>
      <c r="AA55" s="58">
        <v>42</v>
      </c>
      <c r="AB55" s="58">
        <v>42</v>
      </c>
    </row>
    <row r="56" spans="1:28" ht="25.5" customHeight="1" outlineLevel="1" x14ac:dyDescent="0.25">
      <c r="A56" s="262">
        <v>24</v>
      </c>
      <c r="B56" s="261" t="s">
        <v>1671</v>
      </c>
      <c r="C56" s="58" t="s">
        <v>66</v>
      </c>
      <c r="D56" s="58" t="s">
        <v>68</v>
      </c>
      <c r="E56" s="241">
        <v>45344</v>
      </c>
      <c r="F56" s="242">
        <v>7052076</v>
      </c>
      <c r="G56" s="243" t="s">
        <v>23</v>
      </c>
      <c r="H56" s="243" t="s">
        <v>25</v>
      </c>
      <c r="I56" s="14"/>
      <c r="J56" s="3"/>
      <c r="K56" s="3"/>
      <c r="L56" s="3"/>
      <c r="M56" s="3"/>
      <c r="N56" s="15"/>
      <c r="O56" s="58"/>
      <c r="P56" s="58"/>
      <c r="Q56" s="58"/>
      <c r="R56" s="58"/>
      <c r="S56" s="58" t="s">
        <v>12</v>
      </c>
      <c r="T56" s="58"/>
      <c r="U56" s="58"/>
      <c r="V56" s="58"/>
      <c r="W56" s="263"/>
      <c r="X56" s="264">
        <v>45774</v>
      </c>
      <c r="Y56" s="47" t="s">
        <v>64</v>
      </c>
      <c r="Z56" s="58" t="s">
        <v>996</v>
      </c>
      <c r="AA56" s="58">
        <v>42</v>
      </c>
      <c r="AB56" s="58">
        <v>42</v>
      </c>
    </row>
    <row r="57" spans="1:28" ht="25.5" customHeight="1" outlineLevel="1" x14ac:dyDescent="0.25">
      <c r="A57" s="262">
        <v>25</v>
      </c>
      <c r="B57" s="261" t="s">
        <v>1755</v>
      </c>
      <c r="C57" s="58" t="s">
        <v>66</v>
      </c>
      <c r="D57" s="58" t="s">
        <v>1663</v>
      </c>
      <c r="E57" s="241">
        <v>45368</v>
      </c>
      <c r="F57" s="242">
        <v>6869357</v>
      </c>
      <c r="G57" s="243" t="s">
        <v>35</v>
      </c>
      <c r="H57" s="243" t="s">
        <v>25</v>
      </c>
      <c r="I57" s="14"/>
      <c r="J57" s="3" t="s">
        <v>138</v>
      </c>
      <c r="K57" s="3"/>
      <c r="L57" s="3"/>
      <c r="M57" s="3"/>
      <c r="N57" s="15"/>
      <c r="O57" s="58"/>
      <c r="P57" s="58"/>
      <c r="Q57" s="58"/>
      <c r="R57" s="58"/>
      <c r="S57" s="58" t="s">
        <v>12</v>
      </c>
      <c r="T57" s="58"/>
      <c r="U57" s="58"/>
      <c r="V57" s="58"/>
      <c r="W57" s="263"/>
      <c r="X57" s="264">
        <v>45774</v>
      </c>
      <c r="Y57" s="47" t="s">
        <v>64</v>
      </c>
      <c r="Z57" s="58" t="s">
        <v>996</v>
      </c>
      <c r="AA57" s="58">
        <v>42</v>
      </c>
      <c r="AB57" s="58">
        <v>84</v>
      </c>
    </row>
    <row r="58" spans="1:28" ht="25.5" customHeight="1" outlineLevel="1" x14ac:dyDescent="0.25">
      <c r="A58" s="262">
        <v>29</v>
      </c>
      <c r="B58" s="261" t="s">
        <v>1275</v>
      </c>
      <c r="C58" s="58" t="s">
        <v>66</v>
      </c>
      <c r="D58" s="58" t="s">
        <v>68</v>
      </c>
      <c r="E58" s="241">
        <v>45212</v>
      </c>
      <c r="F58" s="242">
        <v>6865045</v>
      </c>
      <c r="G58" s="243" t="s">
        <v>24</v>
      </c>
      <c r="H58" s="243" t="s">
        <v>25</v>
      </c>
      <c r="I58" s="14"/>
      <c r="J58" s="3"/>
      <c r="K58" s="3"/>
      <c r="L58" s="3"/>
      <c r="M58" s="3"/>
      <c r="N58" s="15"/>
      <c r="O58" s="58"/>
      <c r="P58" s="58"/>
      <c r="Q58" s="58"/>
      <c r="R58" s="58" t="s">
        <v>11</v>
      </c>
      <c r="S58" s="58"/>
      <c r="T58" s="58"/>
      <c r="U58" s="58"/>
      <c r="V58" s="58"/>
      <c r="W58" s="263"/>
      <c r="X58" s="264">
        <v>45774</v>
      </c>
      <c r="Y58" s="47" t="s">
        <v>64</v>
      </c>
      <c r="Z58" s="58" t="s">
        <v>996</v>
      </c>
      <c r="AA58" s="58">
        <v>42</v>
      </c>
      <c r="AB58" s="58">
        <v>42</v>
      </c>
    </row>
    <row r="59" spans="1:28" ht="25.5" customHeight="1" outlineLevel="1" x14ac:dyDescent="0.25">
      <c r="A59" s="262">
        <v>34</v>
      </c>
      <c r="B59" s="240" t="s">
        <v>1667</v>
      </c>
      <c r="C59" s="58" t="s">
        <v>66</v>
      </c>
      <c r="D59" s="58" t="s">
        <v>44</v>
      </c>
      <c r="E59" s="241">
        <v>44023</v>
      </c>
      <c r="F59" s="242">
        <v>5978616</v>
      </c>
      <c r="G59" s="243" t="s">
        <v>26</v>
      </c>
      <c r="H59" s="243" t="s">
        <v>25</v>
      </c>
      <c r="I59" s="14"/>
      <c r="J59" s="3"/>
      <c r="K59" s="3"/>
      <c r="L59" s="3"/>
      <c r="M59" s="3"/>
      <c r="N59" s="15"/>
      <c r="O59" s="58"/>
      <c r="P59" s="58"/>
      <c r="Q59" s="58"/>
      <c r="R59" s="58" t="s">
        <v>11</v>
      </c>
      <c r="S59" s="58"/>
      <c r="T59" s="58"/>
      <c r="U59" s="58"/>
      <c r="V59" s="58"/>
      <c r="W59" s="263"/>
      <c r="X59" s="264">
        <v>45774</v>
      </c>
      <c r="Y59" s="47" t="s">
        <v>64</v>
      </c>
      <c r="Z59" s="58" t="s">
        <v>996</v>
      </c>
      <c r="AA59" s="58">
        <v>42</v>
      </c>
      <c r="AB59" s="58">
        <v>42</v>
      </c>
    </row>
    <row r="60" spans="1:28" ht="25.5" customHeight="1" outlineLevel="1" x14ac:dyDescent="0.25">
      <c r="A60" s="262">
        <v>36</v>
      </c>
      <c r="B60" s="240" t="s">
        <v>118</v>
      </c>
      <c r="C60" s="58" t="s">
        <v>66</v>
      </c>
      <c r="D60" s="58" t="s">
        <v>68</v>
      </c>
      <c r="E60" s="241">
        <v>44263</v>
      </c>
      <c r="F60" s="242">
        <v>6224928</v>
      </c>
      <c r="G60" s="243" t="s">
        <v>53</v>
      </c>
      <c r="H60" s="243" t="s">
        <v>25</v>
      </c>
      <c r="I60" s="14"/>
      <c r="J60" s="3"/>
      <c r="K60" s="3"/>
      <c r="L60" s="3" t="s">
        <v>136</v>
      </c>
      <c r="M60" s="3"/>
      <c r="N60" s="15"/>
      <c r="O60" s="58"/>
      <c r="P60" s="58"/>
      <c r="Q60" s="58"/>
      <c r="R60" s="58" t="s">
        <v>11</v>
      </c>
      <c r="S60" s="58"/>
      <c r="T60" s="58"/>
      <c r="U60" s="58"/>
      <c r="V60" s="58"/>
      <c r="W60" s="263"/>
      <c r="X60" s="264">
        <v>45774</v>
      </c>
      <c r="Y60" s="47" t="s">
        <v>64</v>
      </c>
      <c r="Z60" s="58" t="s">
        <v>996</v>
      </c>
      <c r="AA60" s="58">
        <v>42</v>
      </c>
      <c r="AB60" s="58">
        <v>84</v>
      </c>
    </row>
    <row r="61" spans="1:28" ht="25.5" customHeight="1" outlineLevel="1" x14ac:dyDescent="0.25">
      <c r="A61" s="262">
        <v>39</v>
      </c>
      <c r="B61" s="240" t="s">
        <v>1279</v>
      </c>
      <c r="C61" s="58" t="s">
        <v>66</v>
      </c>
      <c r="D61" s="58" t="s">
        <v>41</v>
      </c>
      <c r="E61" s="241">
        <v>44574</v>
      </c>
      <c r="F61" s="242">
        <v>6414209</v>
      </c>
      <c r="G61" s="243" t="s">
        <v>27</v>
      </c>
      <c r="H61" s="243" t="s">
        <v>25</v>
      </c>
      <c r="I61" s="14"/>
      <c r="J61" s="3"/>
      <c r="K61" s="3"/>
      <c r="L61" s="3"/>
      <c r="M61" s="3"/>
      <c r="N61" s="15"/>
      <c r="O61" s="58"/>
      <c r="P61" s="58"/>
      <c r="Q61" s="58"/>
      <c r="R61" s="58" t="s">
        <v>11</v>
      </c>
      <c r="S61" s="58"/>
      <c r="T61" s="58"/>
      <c r="U61" s="58"/>
      <c r="V61" s="58"/>
      <c r="W61" s="263"/>
      <c r="X61" s="264">
        <v>45774</v>
      </c>
      <c r="Y61" s="47" t="s">
        <v>64</v>
      </c>
      <c r="Z61" s="58" t="s">
        <v>996</v>
      </c>
      <c r="AA61" s="58">
        <v>42</v>
      </c>
      <c r="AB61" s="58">
        <v>42</v>
      </c>
    </row>
    <row r="62" spans="1:28" ht="25.5" customHeight="1" outlineLevel="1" x14ac:dyDescent="0.25">
      <c r="A62" s="262">
        <v>40</v>
      </c>
      <c r="B62" s="240" t="s">
        <v>1280</v>
      </c>
      <c r="C62" s="58" t="s">
        <v>66</v>
      </c>
      <c r="D62" s="58" t="s">
        <v>68</v>
      </c>
      <c r="E62" s="241">
        <v>42765</v>
      </c>
      <c r="F62" s="242">
        <v>4892709</v>
      </c>
      <c r="G62" s="243" t="s">
        <v>39</v>
      </c>
      <c r="H62" s="243" t="s">
        <v>25</v>
      </c>
      <c r="I62" s="14"/>
      <c r="J62" s="3"/>
      <c r="K62" s="3"/>
      <c r="L62" s="3"/>
      <c r="M62" s="3"/>
      <c r="N62" s="15" t="s">
        <v>141</v>
      </c>
      <c r="O62" s="58"/>
      <c r="P62" s="58"/>
      <c r="Q62" s="58"/>
      <c r="R62" s="58"/>
      <c r="S62" s="58"/>
      <c r="T62" s="58" t="s">
        <v>13</v>
      </c>
      <c r="U62" s="58"/>
      <c r="V62" s="58"/>
      <c r="W62" s="263"/>
      <c r="X62" s="264">
        <v>45774</v>
      </c>
      <c r="Y62" s="47" t="s">
        <v>64</v>
      </c>
      <c r="Z62" s="58" t="s">
        <v>996</v>
      </c>
      <c r="AA62" s="58">
        <v>42</v>
      </c>
      <c r="AB62" s="58">
        <v>84</v>
      </c>
    </row>
    <row r="63" spans="1:28" ht="25.5" customHeight="1" x14ac:dyDescent="0.25">
      <c r="A63" s="301" t="s">
        <v>1672</v>
      </c>
      <c r="B63" s="302"/>
      <c r="C63" s="299" t="s">
        <v>1673</v>
      </c>
      <c r="D63" s="303"/>
      <c r="E63" s="303"/>
      <c r="F63" s="303"/>
      <c r="G63" s="303"/>
      <c r="H63" s="303"/>
      <c r="I63" s="303"/>
      <c r="J63" s="303"/>
      <c r="K63" s="303"/>
      <c r="L63" s="303"/>
      <c r="M63" s="303"/>
      <c r="N63" s="303"/>
      <c r="O63" s="303"/>
      <c r="P63" s="303"/>
      <c r="Q63" s="303"/>
      <c r="R63" s="303"/>
      <c r="S63" s="303"/>
      <c r="T63" s="303"/>
      <c r="U63" s="303"/>
      <c r="V63" s="303"/>
      <c r="W63" s="303"/>
      <c r="X63" s="303"/>
      <c r="Y63" s="303"/>
      <c r="Z63" s="303"/>
      <c r="AA63" s="303"/>
      <c r="AB63" s="303"/>
    </row>
    <row r="64" spans="1:28" ht="25.5" customHeight="1" outlineLevel="1" x14ac:dyDescent="0.25">
      <c r="A64" s="262">
        <v>4</v>
      </c>
      <c r="B64" s="240" t="s">
        <v>1660</v>
      </c>
      <c r="C64" s="58" t="s">
        <v>67</v>
      </c>
      <c r="D64" s="58" t="s">
        <v>84</v>
      </c>
      <c r="E64" s="241">
        <v>45384</v>
      </c>
      <c r="F64" s="242" t="s">
        <v>1661</v>
      </c>
      <c r="G64" s="243" t="s">
        <v>23</v>
      </c>
      <c r="H64" s="243" t="s">
        <v>25</v>
      </c>
      <c r="I64" s="14"/>
      <c r="J64" s="3"/>
      <c r="K64" s="3"/>
      <c r="L64" s="3"/>
      <c r="M64" s="3"/>
      <c r="N64" s="15"/>
      <c r="O64" s="58"/>
      <c r="P64" s="58"/>
      <c r="Q64" s="58"/>
      <c r="R64" s="58"/>
      <c r="S64" s="58" t="s">
        <v>12</v>
      </c>
      <c r="T64" s="58"/>
      <c r="U64" s="58"/>
      <c r="V64" s="58"/>
      <c r="W64" s="263"/>
      <c r="X64" s="264">
        <v>45787</v>
      </c>
      <c r="Y64" s="47" t="s">
        <v>64</v>
      </c>
      <c r="Z64" s="58" t="s">
        <v>1674</v>
      </c>
      <c r="AA64" s="58">
        <v>38</v>
      </c>
      <c r="AB64" s="58">
        <v>38</v>
      </c>
    </row>
    <row r="65" spans="1:28" ht="25.5" customHeight="1" outlineLevel="1" x14ac:dyDescent="0.25">
      <c r="A65" s="262">
        <v>6</v>
      </c>
      <c r="B65" s="240" t="s">
        <v>1270</v>
      </c>
      <c r="C65" s="58" t="s">
        <v>67</v>
      </c>
      <c r="D65" s="58" t="s">
        <v>41</v>
      </c>
      <c r="E65" s="241">
        <v>45281</v>
      </c>
      <c r="F65" s="242" t="s">
        <v>1249</v>
      </c>
      <c r="G65" s="243" t="s">
        <v>35</v>
      </c>
      <c r="H65" s="243" t="s">
        <v>25</v>
      </c>
      <c r="I65" s="14" t="s">
        <v>137</v>
      </c>
      <c r="J65" s="3"/>
      <c r="K65" s="3"/>
      <c r="L65" s="3"/>
      <c r="M65" s="3"/>
      <c r="N65" s="15"/>
      <c r="O65" s="58"/>
      <c r="P65" s="58"/>
      <c r="Q65" s="58"/>
      <c r="R65" s="58"/>
      <c r="S65" s="58" t="s">
        <v>12</v>
      </c>
      <c r="T65" s="58"/>
      <c r="U65" s="58"/>
      <c r="V65" s="58"/>
      <c r="W65" s="263"/>
      <c r="X65" s="264">
        <v>45787</v>
      </c>
      <c r="Y65" s="47" t="s">
        <v>64</v>
      </c>
      <c r="Z65" s="58" t="s">
        <v>1674</v>
      </c>
      <c r="AA65" s="58">
        <v>38</v>
      </c>
      <c r="AB65" s="58">
        <v>76</v>
      </c>
    </row>
    <row r="66" spans="1:28" ht="25.5" customHeight="1" outlineLevel="1" x14ac:dyDescent="0.25">
      <c r="A66" s="262">
        <v>12</v>
      </c>
      <c r="B66" s="240" t="s">
        <v>1252</v>
      </c>
      <c r="C66" s="58" t="s">
        <v>67</v>
      </c>
      <c r="D66" s="58" t="s">
        <v>44</v>
      </c>
      <c r="E66" s="241">
        <v>45109</v>
      </c>
      <c r="F66" s="242" t="s">
        <v>1253</v>
      </c>
      <c r="G66" s="243" t="s">
        <v>24</v>
      </c>
      <c r="H66" s="243" t="s">
        <v>25</v>
      </c>
      <c r="I66" s="14"/>
      <c r="J66" s="3"/>
      <c r="K66" s="3" t="s">
        <v>135</v>
      </c>
      <c r="L66" s="3"/>
      <c r="M66" s="3"/>
      <c r="N66" s="15"/>
      <c r="O66" s="58"/>
      <c r="P66" s="58"/>
      <c r="Q66" s="58"/>
      <c r="R66" s="58" t="s">
        <v>11</v>
      </c>
      <c r="S66" s="58"/>
      <c r="T66" s="58"/>
      <c r="U66" s="58"/>
      <c r="V66" s="58"/>
      <c r="W66" s="263"/>
      <c r="X66" s="264">
        <v>45787</v>
      </c>
      <c r="Y66" s="47" t="s">
        <v>64</v>
      </c>
      <c r="Z66" s="58" t="s">
        <v>1674</v>
      </c>
      <c r="AA66" s="58">
        <v>38</v>
      </c>
      <c r="AB66" s="58">
        <v>76</v>
      </c>
    </row>
    <row r="67" spans="1:28" ht="25.5" customHeight="1" outlineLevel="1" x14ac:dyDescent="0.25">
      <c r="A67" s="262">
        <v>14</v>
      </c>
      <c r="B67" s="240" t="s">
        <v>770</v>
      </c>
      <c r="C67" s="58" t="s">
        <v>67</v>
      </c>
      <c r="D67" s="58" t="s">
        <v>793</v>
      </c>
      <c r="E67" s="241">
        <v>44649</v>
      </c>
      <c r="F67" s="242" t="s">
        <v>990</v>
      </c>
      <c r="G67" s="243" t="s">
        <v>26</v>
      </c>
      <c r="H67" s="243" t="s">
        <v>25</v>
      </c>
      <c r="I67" s="14"/>
      <c r="J67" s="3"/>
      <c r="K67" s="3"/>
      <c r="L67" s="3"/>
      <c r="M67" s="3"/>
      <c r="N67" s="15"/>
      <c r="O67" s="58"/>
      <c r="P67" s="58"/>
      <c r="Q67" s="58"/>
      <c r="R67" s="58" t="s">
        <v>11</v>
      </c>
      <c r="S67" s="58"/>
      <c r="T67" s="58"/>
      <c r="U67" s="58"/>
      <c r="V67" s="58"/>
      <c r="W67" s="263"/>
      <c r="X67" s="264">
        <v>45787</v>
      </c>
      <c r="Y67" s="47" t="s">
        <v>64</v>
      </c>
      <c r="Z67" s="58" t="s">
        <v>1674</v>
      </c>
      <c r="AA67" s="58">
        <v>38</v>
      </c>
      <c r="AB67" s="58">
        <v>38</v>
      </c>
    </row>
    <row r="68" spans="1:28" ht="25.5" customHeight="1" outlineLevel="1" x14ac:dyDescent="0.25">
      <c r="A68" s="262">
        <v>17</v>
      </c>
      <c r="B68" s="240" t="s">
        <v>287</v>
      </c>
      <c r="C68" s="58" t="s">
        <v>67</v>
      </c>
      <c r="D68" s="58" t="s">
        <v>41</v>
      </c>
      <c r="E68" s="241">
        <v>44094</v>
      </c>
      <c r="F68" s="242" t="s">
        <v>33</v>
      </c>
      <c r="G68" s="243" t="s">
        <v>53</v>
      </c>
      <c r="H68" s="243" t="s">
        <v>25</v>
      </c>
      <c r="I68" s="14"/>
      <c r="J68" s="3"/>
      <c r="K68" s="3"/>
      <c r="L68" s="3"/>
      <c r="M68" s="3"/>
      <c r="N68" s="15"/>
      <c r="O68" s="58"/>
      <c r="P68" s="58"/>
      <c r="Q68" s="58"/>
      <c r="R68" s="58" t="s">
        <v>11</v>
      </c>
      <c r="S68" s="58"/>
      <c r="T68" s="58"/>
      <c r="U68" s="58"/>
      <c r="V68" s="58"/>
      <c r="W68" s="263"/>
      <c r="X68" s="264">
        <v>45787</v>
      </c>
      <c r="Y68" s="47" t="s">
        <v>64</v>
      </c>
      <c r="Z68" s="58" t="s">
        <v>1674</v>
      </c>
      <c r="AA68" s="58">
        <v>38</v>
      </c>
      <c r="AB68" s="58">
        <v>38</v>
      </c>
    </row>
    <row r="69" spans="1:28" ht="25.5" customHeight="1" outlineLevel="1" x14ac:dyDescent="0.25">
      <c r="A69" s="262">
        <v>19</v>
      </c>
      <c r="B69" s="240" t="s">
        <v>1075</v>
      </c>
      <c r="C69" s="58" t="s">
        <v>67</v>
      </c>
      <c r="D69" s="58" t="s">
        <v>1133</v>
      </c>
      <c r="E69" s="241">
        <v>43914</v>
      </c>
      <c r="F69" s="242" t="s">
        <v>1046</v>
      </c>
      <c r="G69" s="243" t="s">
        <v>27</v>
      </c>
      <c r="H69" s="243" t="s">
        <v>25</v>
      </c>
      <c r="I69" s="14"/>
      <c r="J69" s="3"/>
      <c r="K69" s="3"/>
      <c r="L69" s="3"/>
      <c r="M69" s="3"/>
      <c r="N69" s="15"/>
      <c r="O69" s="58"/>
      <c r="P69" s="58"/>
      <c r="Q69" s="58"/>
      <c r="R69" s="58" t="s">
        <v>11</v>
      </c>
      <c r="S69" s="58"/>
      <c r="T69" s="58"/>
      <c r="U69" s="58"/>
      <c r="V69" s="58"/>
      <c r="W69" s="263"/>
      <c r="X69" s="264">
        <v>45787</v>
      </c>
      <c r="Y69" s="47" t="s">
        <v>64</v>
      </c>
      <c r="Z69" s="58" t="s">
        <v>1674</v>
      </c>
      <c r="AA69" s="58">
        <v>38</v>
      </c>
      <c r="AB69" s="58">
        <v>38</v>
      </c>
    </row>
    <row r="70" spans="1:28" ht="25.5" customHeight="1" outlineLevel="1" x14ac:dyDescent="0.25">
      <c r="A70" s="262">
        <v>27</v>
      </c>
      <c r="B70" s="240" t="s">
        <v>1273</v>
      </c>
      <c r="C70" s="58" t="s">
        <v>66</v>
      </c>
      <c r="D70" s="58" t="s">
        <v>111</v>
      </c>
      <c r="E70" s="241">
        <v>45471</v>
      </c>
      <c r="F70" s="242" t="s">
        <v>1257</v>
      </c>
      <c r="G70" s="243" t="s">
        <v>23</v>
      </c>
      <c r="H70" s="243" t="s">
        <v>25</v>
      </c>
      <c r="I70" s="14"/>
      <c r="J70" s="3" t="s">
        <v>138</v>
      </c>
      <c r="K70" s="3"/>
      <c r="L70" s="3"/>
      <c r="M70" s="3"/>
      <c r="N70" s="15"/>
      <c r="O70" s="58"/>
      <c r="P70" s="58"/>
      <c r="Q70" s="58"/>
      <c r="R70" s="58"/>
      <c r="S70" s="58" t="s">
        <v>12</v>
      </c>
      <c r="T70" s="58"/>
      <c r="U70" s="58"/>
      <c r="V70" s="58"/>
      <c r="W70" s="263"/>
      <c r="X70" s="264">
        <v>45787</v>
      </c>
      <c r="Y70" s="47" t="s">
        <v>64</v>
      </c>
      <c r="Z70" s="58" t="s">
        <v>1674</v>
      </c>
      <c r="AA70" s="58">
        <v>38</v>
      </c>
      <c r="AB70" s="58">
        <v>76</v>
      </c>
    </row>
    <row r="71" spans="1:28" ht="25.5" customHeight="1" outlineLevel="1" x14ac:dyDescent="0.25">
      <c r="A71" s="262">
        <v>28</v>
      </c>
      <c r="B71" s="240" t="s">
        <v>1758</v>
      </c>
      <c r="C71" s="58" t="s">
        <v>66</v>
      </c>
      <c r="D71" s="58" t="s">
        <v>1663</v>
      </c>
      <c r="E71" s="241">
        <v>45368</v>
      </c>
      <c r="F71" s="242" t="s">
        <v>1345</v>
      </c>
      <c r="G71" s="243" t="s">
        <v>35</v>
      </c>
      <c r="H71" s="243" t="s">
        <v>25</v>
      </c>
      <c r="I71" s="14"/>
      <c r="J71" s="3"/>
      <c r="K71" s="3"/>
      <c r="L71" s="3"/>
      <c r="M71" s="3"/>
      <c r="N71" s="15"/>
      <c r="O71" s="58"/>
      <c r="P71" s="58"/>
      <c r="Q71" s="58"/>
      <c r="R71" s="58"/>
      <c r="S71" s="58" t="s">
        <v>12</v>
      </c>
      <c r="T71" s="58"/>
      <c r="U71" s="58"/>
      <c r="V71" s="58"/>
      <c r="W71" s="263"/>
      <c r="X71" s="264">
        <v>45787</v>
      </c>
      <c r="Y71" s="47" t="s">
        <v>64</v>
      </c>
      <c r="Z71" s="58" t="s">
        <v>1674</v>
      </c>
      <c r="AA71" s="58">
        <v>38</v>
      </c>
      <c r="AB71" s="58">
        <v>38</v>
      </c>
    </row>
    <row r="72" spans="1:28" ht="25.5" customHeight="1" outlineLevel="1" x14ac:dyDescent="0.25">
      <c r="A72" s="262">
        <v>33</v>
      </c>
      <c r="B72" s="240" t="s">
        <v>1277</v>
      </c>
      <c r="C72" s="58" t="s">
        <v>66</v>
      </c>
      <c r="D72" s="58" t="s">
        <v>44</v>
      </c>
      <c r="E72" s="241">
        <v>45110</v>
      </c>
      <c r="F72" s="242" t="s">
        <v>1264</v>
      </c>
      <c r="G72" s="243" t="s">
        <v>24</v>
      </c>
      <c r="H72" s="243" t="s">
        <v>25</v>
      </c>
      <c r="I72" s="14"/>
      <c r="J72" s="3"/>
      <c r="K72" s="3"/>
      <c r="L72" s="3"/>
      <c r="M72" s="3"/>
      <c r="N72" s="15"/>
      <c r="O72" s="58"/>
      <c r="P72" s="58"/>
      <c r="Q72" s="58"/>
      <c r="R72" s="58" t="s">
        <v>11</v>
      </c>
      <c r="S72" s="58"/>
      <c r="T72" s="58"/>
      <c r="U72" s="58"/>
      <c r="V72" s="58"/>
      <c r="W72" s="263"/>
      <c r="X72" s="264">
        <v>45787</v>
      </c>
      <c r="Y72" s="47" t="s">
        <v>64</v>
      </c>
      <c r="Z72" s="58" t="s">
        <v>1674</v>
      </c>
      <c r="AA72" s="58">
        <v>38</v>
      </c>
      <c r="AB72" s="58">
        <v>38</v>
      </c>
    </row>
    <row r="73" spans="1:28" ht="25.5" customHeight="1" outlineLevel="1" x14ac:dyDescent="0.25">
      <c r="A73" s="262">
        <v>36</v>
      </c>
      <c r="B73" s="240" t="s">
        <v>131</v>
      </c>
      <c r="C73" s="58" t="s">
        <v>66</v>
      </c>
      <c r="D73" s="58" t="s">
        <v>44</v>
      </c>
      <c r="E73" s="241">
        <v>44342</v>
      </c>
      <c r="F73" s="242" t="s">
        <v>1006</v>
      </c>
      <c r="G73" s="243" t="s">
        <v>26</v>
      </c>
      <c r="H73" s="243" t="s">
        <v>25</v>
      </c>
      <c r="I73" s="14"/>
      <c r="J73" s="3"/>
      <c r="K73" s="3"/>
      <c r="L73" s="3"/>
      <c r="M73" s="3"/>
      <c r="N73" s="15"/>
      <c r="O73" s="58"/>
      <c r="P73" s="58"/>
      <c r="Q73" s="58"/>
      <c r="R73" s="58" t="s">
        <v>11</v>
      </c>
      <c r="S73" s="58"/>
      <c r="T73" s="58"/>
      <c r="U73" s="58"/>
      <c r="V73" s="58"/>
      <c r="W73" s="263"/>
      <c r="X73" s="264">
        <v>45787</v>
      </c>
      <c r="Y73" s="47" t="s">
        <v>64</v>
      </c>
      <c r="Z73" s="58" t="s">
        <v>1674</v>
      </c>
      <c r="AA73" s="58">
        <v>38</v>
      </c>
      <c r="AB73" s="58">
        <v>38</v>
      </c>
    </row>
    <row r="74" spans="1:28" ht="25.5" customHeight="1" outlineLevel="1" x14ac:dyDescent="0.25">
      <c r="A74" s="262">
        <v>39</v>
      </c>
      <c r="B74" s="240" t="s">
        <v>523</v>
      </c>
      <c r="C74" s="58" t="s">
        <v>66</v>
      </c>
      <c r="D74" s="58" t="s">
        <v>525</v>
      </c>
      <c r="E74" s="241">
        <v>44187</v>
      </c>
      <c r="F74" s="242" t="s">
        <v>485</v>
      </c>
      <c r="G74" s="243" t="s">
        <v>27</v>
      </c>
      <c r="H74" s="243" t="s">
        <v>25</v>
      </c>
      <c r="I74" s="14"/>
      <c r="J74" s="3"/>
      <c r="K74" s="3"/>
      <c r="L74" s="3" t="s">
        <v>136</v>
      </c>
      <c r="M74" s="3"/>
      <c r="N74" s="15"/>
      <c r="O74" s="58"/>
      <c r="P74" s="58"/>
      <c r="Q74" s="58"/>
      <c r="R74" s="58" t="s">
        <v>11</v>
      </c>
      <c r="S74" s="58"/>
      <c r="T74" s="58"/>
      <c r="U74" s="58"/>
      <c r="V74" s="58"/>
      <c r="W74" s="263"/>
      <c r="X74" s="264">
        <v>45787</v>
      </c>
      <c r="Y74" s="47" t="s">
        <v>64</v>
      </c>
      <c r="Z74" s="58" t="s">
        <v>1674</v>
      </c>
      <c r="AA74" s="58">
        <v>38</v>
      </c>
      <c r="AB74" s="58">
        <v>76</v>
      </c>
    </row>
    <row r="75" spans="1:28" ht="25.5" customHeight="1" outlineLevel="1" x14ac:dyDescent="0.25">
      <c r="A75" s="262">
        <v>41</v>
      </c>
      <c r="B75" s="240" t="s">
        <v>1391</v>
      </c>
      <c r="C75" s="58" t="s">
        <v>66</v>
      </c>
      <c r="D75" s="267" t="s">
        <v>1756</v>
      </c>
      <c r="E75" s="241">
        <v>42628</v>
      </c>
      <c r="F75" s="242" t="s">
        <v>1392</v>
      </c>
      <c r="G75" s="243" t="s">
        <v>39</v>
      </c>
      <c r="H75" s="243" t="s">
        <v>25</v>
      </c>
      <c r="I75" s="14"/>
      <c r="J75" s="3"/>
      <c r="K75" s="3"/>
      <c r="L75" s="3"/>
      <c r="M75" s="3"/>
      <c r="N75" s="15" t="s">
        <v>141</v>
      </c>
      <c r="O75" s="58"/>
      <c r="P75" s="58"/>
      <c r="Q75" s="58"/>
      <c r="R75" s="58"/>
      <c r="S75" s="58"/>
      <c r="T75" s="58" t="s">
        <v>13</v>
      </c>
      <c r="U75" s="58"/>
      <c r="V75" s="58"/>
      <c r="W75" s="263"/>
      <c r="X75" s="264">
        <v>45787</v>
      </c>
      <c r="Y75" s="47" t="s">
        <v>64</v>
      </c>
      <c r="Z75" s="58" t="s">
        <v>1674</v>
      </c>
      <c r="AA75" s="58">
        <v>38</v>
      </c>
      <c r="AB75" s="58">
        <v>76</v>
      </c>
    </row>
    <row r="76" spans="1:28" ht="25.5" customHeight="1" x14ac:dyDescent="0.25">
      <c r="A76" s="301" t="s">
        <v>1675</v>
      </c>
      <c r="B76" s="302"/>
      <c r="C76" s="299" t="s">
        <v>1676</v>
      </c>
      <c r="D76" s="303"/>
      <c r="E76" s="303"/>
      <c r="F76" s="303"/>
      <c r="G76" s="303"/>
      <c r="H76" s="303"/>
      <c r="I76" s="303"/>
      <c r="J76" s="303"/>
      <c r="K76" s="303"/>
      <c r="L76" s="303"/>
      <c r="M76" s="303"/>
      <c r="N76" s="303"/>
      <c r="O76" s="303"/>
      <c r="P76" s="303"/>
      <c r="Q76" s="303"/>
      <c r="R76" s="303"/>
      <c r="S76" s="303"/>
      <c r="T76" s="303"/>
      <c r="U76" s="303"/>
      <c r="V76" s="303"/>
      <c r="W76" s="303"/>
      <c r="X76" s="303"/>
      <c r="Y76" s="303"/>
      <c r="Z76" s="303"/>
      <c r="AA76" s="303"/>
      <c r="AB76" s="303"/>
    </row>
    <row r="77" spans="1:28" ht="25.2" customHeight="1" outlineLevel="1" x14ac:dyDescent="0.25">
      <c r="A77" s="262">
        <v>2</v>
      </c>
      <c r="B77" s="240" t="s">
        <v>1269</v>
      </c>
      <c r="C77" s="58" t="s">
        <v>67</v>
      </c>
      <c r="D77" s="58" t="s">
        <v>73</v>
      </c>
      <c r="E77" s="241">
        <v>45414</v>
      </c>
      <c r="F77" s="242" t="s">
        <v>1248</v>
      </c>
      <c r="G77" s="243" t="s">
        <v>23</v>
      </c>
      <c r="H77" s="243" t="s">
        <v>25</v>
      </c>
      <c r="I77" s="14" t="s">
        <v>137</v>
      </c>
      <c r="J77" s="3"/>
      <c r="K77" s="3"/>
      <c r="L77" s="3"/>
      <c r="M77" s="3"/>
      <c r="N77" s="15"/>
      <c r="O77" s="58"/>
      <c r="P77" s="58"/>
      <c r="Q77" s="58"/>
      <c r="R77" s="58"/>
      <c r="S77" s="58" t="s">
        <v>12</v>
      </c>
      <c r="T77" s="58"/>
      <c r="U77" s="58"/>
      <c r="V77" s="58"/>
      <c r="W77" s="263"/>
      <c r="X77" s="264">
        <v>45787</v>
      </c>
      <c r="Y77" s="47" t="s">
        <v>11</v>
      </c>
      <c r="Z77" s="58" t="s">
        <v>566</v>
      </c>
      <c r="AA77" s="58">
        <v>24</v>
      </c>
      <c r="AB77" s="58">
        <v>24</v>
      </c>
    </row>
    <row r="78" spans="1:28" ht="25.5" customHeight="1" outlineLevel="1" x14ac:dyDescent="0.25">
      <c r="A78" s="262">
        <v>8</v>
      </c>
      <c r="B78" s="240" t="s">
        <v>532</v>
      </c>
      <c r="C78" s="58" t="s">
        <v>67</v>
      </c>
      <c r="D78" s="58" t="s">
        <v>44</v>
      </c>
      <c r="E78" s="241">
        <v>44576</v>
      </c>
      <c r="F78" s="242" t="s">
        <v>935</v>
      </c>
      <c r="G78" s="243" t="s">
        <v>27</v>
      </c>
      <c r="H78" s="243" t="s">
        <v>25</v>
      </c>
      <c r="I78" s="14"/>
      <c r="J78" s="3"/>
      <c r="K78" s="3" t="s">
        <v>135</v>
      </c>
      <c r="L78" s="3"/>
      <c r="M78" s="3"/>
      <c r="N78" s="15"/>
      <c r="O78" s="58"/>
      <c r="P78" s="58"/>
      <c r="Q78" s="58"/>
      <c r="R78" s="58" t="s">
        <v>11</v>
      </c>
      <c r="S78" s="58"/>
      <c r="T78" s="58"/>
      <c r="U78" s="58"/>
      <c r="V78" s="58"/>
      <c r="W78" s="263"/>
      <c r="X78" s="264">
        <v>45787</v>
      </c>
      <c r="Y78" s="47" t="s">
        <v>11</v>
      </c>
      <c r="Z78" s="58" t="s">
        <v>566</v>
      </c>
      <c r="AA78" s="58">
        <v>24</v>
      </c>
      <c r="AB78" s="58">
        <v>24</v>
      </c>
    </row>
    <row r="79" spans="1:28" ht="25.5" customHeight="1" outlineLevel="1" x14ac:dyDescent="0.25">
      <c r="A79" s="262">
        <v>9</v>
      </c>
      <c r="B79" s="240" t="s">
        <v>1702</v>
      </c>
      <c r="C79" s="58" t="s">
        <v>67</v>
      </c>
      <c r="D79" s="267" t="s">
        <v>1747</v>
      </c>
      <c r="E79" s="241">
        <v>42642</v>
      </c>
      <c r="F79" s="242" t="s">
        <v>1312</v>
      </c>
      <c r="G79" s="243" t="s">
        <v>39</v>
      </c>
      <c r="H79" s="243" t="s">
        <v>25</v>
      </c>
      <c r="I79" s="14"/>
      <c r="J79" s="3"/>
      <c r="K79" s="3"/>
      <c r="L79" s="3"/>
      <c r="M79" s="3" t="s">
        <v>140</v>
      </c>
      <c r="N79" s="15"/>
      <c r="O79" s="58"/>
      <c r="P79" s="58"/>
      <c r="Q79" s="58"/>
      <c r="R79" s="58"/>
      <c r="S79" s="58"/>
      <c r="T79" s="58" t="s">
        <v>13</v>
      </c>
      <c r="U79" s="58"/>
      <c r="V79" s="58"/>
      <c r="W79" s="263"/>
      <c r="X79" s="264">
        <v>45787</v>
      </c>
      <c r="Y79" s="58" t="s">
        <v>11</v>
      </c>
      <c r="Z79" s="58" t="s">
        <v>566</v>
      </c>
      <c r="AA79" s="58">
        <v>24</v>
      </c>
      <c r="AB79" s="58">
        <v>24</v>
      </c>
    </row>
    <row r="80" spans="1:28" ht="25.5" customHeight="1" outlineLevel="1" x14ac:dyDescent="0.25">
      <c r="A80" s="262">
        <v>14</v>
      </c>
      <c r="B80" s="240" t="s">
        <v>1328</v>
      </c>
      <c r="C80" s="58" t="s">
        <v>66</v>
      </c>
      <c r="D80" s="267" t="s">
        <v>1789</v>
      </c>
      <c r="E80" s="241">
        <v>45375</v>
      </c>
      <c r="F80" s="242" t="s">
        <v>1329</v>
      </c>
      <c r="G80" s="243" t="s">
        <v>35</v>
      </c>
      <c r="H80" s="243" t="s">
        <v>25</v>
      </c>
      <c r="I80" s="14"/>
      <c r="J80" s="3" t="s">
        <v>138</v>
      </c>
      <c r="K80" s="3"/>
      <c r="L80" s="3"/>
      <c r="M80" s="3"/>
      <c r="N80" s="15"/>
      <c r="O80" s="58"/>
      <c r="P80" s="58"/>
      <c r="Q80" s="58"/>
      <c r="R80" s="58"/>
      <c r="S80" s="58" t="s">
        <v>12</v>
      </c>
      <c r="T80" s="58"/>
      <c r="U80" s="58"/>
      <c r="V80" s="58"/>
      <c r="W80" s="263"/>
      <c r="X80" s="264">
        <v>45787</v>
      </c>
      <c r="Y80" s="47" t="s">
        <v>11</v>
      </c>
      <c r="Z80" s="58" t="s">
        <v>566</v>
      </c>
      <c r="AA80" s="58">
        <v>24</v>
      </c>
      <c r="AB80" s="58">
        <v>24</v>
      </c>
    </row>
    <row r="81" spans="1:28" ht="25.5" customHeight="1" outlineLevel="1" x14ac:dyDescent="0.25">
      <c r="A81" s="262">
        <v>22</v>
      </c>
      <c r="B81" s="240" t="s">
        <v>1677</v>
      </c>
      <c r="C81" s="58" t="s">
        <v>66</v>
      </c>
      <c r="D81" s="267" t="s">
        <v>1717</v>
      </c>
      <c r="E81" s="241">
        <v>44517</v>
      </c>
      <c r="F81" s="242" t="s">
        <v>1678</v>
      </c>
      <c r="G81" s="243" t="s">
        <v>27</v>
      </c>
      <c r="H81" s="243" t="s">
        <v>25</v>
      </c>
      <c r="I81" s="14"/>
      <c r="J81" s="3"/>
      <c r="K81" s="3"/>
      <c r="L81" s="3" t="s">
        <v>136</v>
      </c>
      <c r="M81" s="3"/>
      <c r="N81" s="15"/>
      <c r="O81" s="58"/>
      <c r="P81" s="58"/>
      <c r="Q81" s="58"/>
      <c r="R81" s="58" t="s">
        <v>11</v>
      </c>
      <c r="S81" s="58"/>
      <c r="T81" s="58"/>
      <c r="U81" s="58"/>
      <c r="V81" s="58"/>
      <c r="W81" s="263"/>
      <c r="X81" s="264">
        <v>45787</v>
      </c>
      <c r="Y81" s="47" t="s">
        <v>11</v>
      </c>
      <c r="Z81" s="58" t="s">
        <v>566</v>
      </c>
      <c r="AA81" s="58">
        <v>24</v>
      </c>
      <c r="AB81" s="58">
        <v>24</v>
      </c>
    </row>
    <row r="82" spans="1:28" ht="25.5" customHeight="1" outlineLevel="1" x14ac:dyDescent="0.25">
      <c r="A82" s="262">
        <v>25</v>
      </c>
      <c r="B82" s="240" t="s">
        <v>1634</v>
      </c>
      <c r="C82" s="58" t="s">
        <v>66</v>
      </c>
      <c r="D82" s="58" t="s">
        <v>429</v>
      </c>
      <c r="E82" s="241">
        <v>42744</v>
      </c>
      <c r="F82" s="242" t="s">
        <v>1679</v>
      </c>
      <c r="G82" s="243" t="s">
        <v>39</v>
      </c>
      <c r="H82" s="243" t="s">
        <v>25</v>
      </c>
      <c r="I82" s="14"/>
      <c r="J82" s="3"/>
      <c r="K82" s="3"/>
      <c r="L82" s="3"/>
      <c r="M82" s="3"/>
      <c r="N82" s="15" t="s">
        <v>141</v>
      </c>
      <c r="O82" s="58"/>
      <c r="P82" s="58"/>
      <c r="Q82" s="58"/>
      <c r="R82" s="58"/>
      <c r="S82" s="58"/>
      <c r="T82" s="58" t="s">
        <v>13</v>
      </c>
      <c r="U82" s="58"/>
      <c r="V82" s="58"/>
      <c r="W82" s="263"/>
      <c r="X82" s="264">
        <v>45787</v>
      </c>
      <c r="Y82" s="47" t="s">
        <v>11</v>
      </c>
      <c r="Z82" s="58" t="s">
        <v>566</v>
      </c>
      <c r="AA82" s="58">
        <v>24</v>
      </c>
      <c r="AB82" s="58">
        <v>24</v>
      </c>
    </row>
    <row r="83" spans="1:28" ht="25.5" customHeight="1" x14ac:dyDescent="0.25">
      <c r="A83" s="306" t="s">
        <v>1680</v>
      </c>
      <c r="B83" s="302"/>
      <c r="C83" s="299" t="s">
        <v>1681</v>
      </c>
      <c r="D83" s="303"/>
      <c r="E83" s="303"/>
      <c r="F83" s="303"/>
      <c r="G83" s="303"/>
      <c r="H83" s="303"/>
      <c r="I83" s="303"/>
      <c r="J83" s="303"/>
      <c r="K83" s="303"/>
      <c r="L83" s="303"/>
      <c r="M83" s="303"/>
      <c r="N83" s="303"/>
      <c r="O83" s="303"/>
      <c r="P83" s="303"/>
      <c r="Q83" s="303"/>
      <c r="R83" s="303"/>
      <c r="S83" s="303"/>
      <c r="T83" s="303"/>
      <c r="U83" s="303"/>
      <c r="V83" s="303"/>
      <c r="W83" s="303"/>
      <c r="X83" s="303"/>
      <c r="Y83" s="303"/>
      <c r="Z83" s="303"/>
      <c r="AA83" s="303"/>
      <c r="AB83" s="303"/>
    </row>
    <row r="84" spans="1:28" ht="25.5" customHeight="1" outlineLevel="1" x14ac:dyDescent="0.25">
      <c r="A84" s="262">
        <v>6</v>
      </c>
      <c r="B84" s="240" t="s">
        <v>1268</v>
      </c>
      <c r="C84" s="58" t="s">
        <v>67</v>
      </c>
      <c r="D84" s="58" t="s">
        <v>111</v>
      </c>
      <c r="E84" s="241">
        <v>45471</v>
      </c>
      <c r="F84" s="242" t="s">
        <v>1247</v>
      </c>
      <c r="G84" s="243" t="s">
        <v>23</v>
      </c>
      <c r="H84" s="243" t="s">
        <v>25</v>
      </c>
      <c r="I84" s="14" t="s">
        <v>137</v>
      </c>
      <c r="J84" s="3"/>
      <c r="K84" s="3"/>
      <c r="L84" s="3"/>
      <c r="M84" s="3"/>
      <c r="N84" s="15"/>
      <c r="O84" s="58"/>
      <c r="P84" s="58"/>
      <c r="Q84" s="58"/>
      <c r="R84" s="58"/>
      <c r="S84" s="58" t="s">
        <v>12</v>
      </c>
      <c r="T84" s="58"/>
      <c r="U84" s="58"/>
      <c r="V84" s="58"/>
      <c r="W84" s="263"/>
      <c r="X84" s="264">
        <v>45788</v>
      </c>
      <c r="Y84" s="47" t="s">
        <v>64</v>
      </c>
      <c r="Z84" s="58" t="s">
        <v>1007</v>
      </c>
      <c r="AA84" s="58">
        <v>51</v>
      </c>
      <c r="AB84" s="58">
        <v>102</v>
      </c>
    </row>
    <row r="85" spans="1:28" ht="25.5" customHeight="1" outlineLevel="1" x14ac:dyDescent="0.25">
      <c r="A85" s="262">
        <v>10</v>
      </c>
      <c r="B85" s="240" t="s">
        <v>1270</v>
      </c>
      <c r="C85" s="58" t="s">
        <v>67</v>
      </c>
      <c r="D85" s="58" t="s">
        <v>41</v>
      </c>
      <c r="E85" s="241">
        <v>45281</v>
      </c>
      <c r="F85" s="242" t="s">
        <v>1249</v>
      </c>
      <c r="G85" s="243" t="s">
        <v>35</v>
      </c>
      <c r="H85" s="243" t="s">
        <v>25</v>
      </c>
      <c r="I85" s="14"/>
      <c r="J85" s="3"/>
      <c r="K85" s="3"/>
      <c r="L85" s="3"/>
      <c r="M85" s="3"/>
      <c r="N85" s="15"/>
      <c r="O85" s="58"/>
      <c r="P85" s="58"/>
      <c r="Q85" s="58"/>
      <c r="R85" s="58"/>
      <c r="S85" s="58" t="s">
        <v>12</v>
      </c>
      <c r="T85" s="58"/>
      <c r="U85" s="58"/>
      <c r="V85" s="58"/>
      <c r="W85" s="263"/>
      <c r="X85" s="264">
        <v>45788</v>
      </c>
      <c r="Y85" s="47" t="s">
        <v>64</v>
      </c>
      <c r="Z85" s="58" t="s">
        <v>1007</v>
      </c>
      <c r="AA85" s="58">
        <v>51</v>
      </c>
      <c r="AB85" s="58">
        <v>51</v>
      </c>
    </row>
    <row r="86" spans="1:28" ht="25.5" customHeight="1" outlineLevel="1" x14ac:dyDescent="0.25">
      <c r="A86" s="262">
        <v>13</v>
      </c>
      <c r="B86" s="240" t="s">
        <v>1648</v>
      </c>
      <c r="C86" s="58" t="s">
        <v>67</v>
      </c>
      <c r="D86" s="58" t="s">
        <v>41</v>
      </c>
      <c r="E86" s="241">
        <v>45080</v>
      </c>
      <c r="F86" s="242" t="s">
        <v>1285</v>
      </c>
      <c r="G86" s="243" t="s">
        <v>24</v>
      </c>
      <c r="H86" s="243" t="s">
        <v>25</v>
      </c>
      <c r="I86" s="14"/>
      <c r="J86" s="3"/>
      <c r="K86" s="3"/>
      <c r="L86" s="3"/>
      <c r="M86" s="3"/>
      <c r="N86" s="15"/>
      <c r="O86" s="58"/>
      <c r="P86" s="58"/>
      <c r="Q86" s="58"/>
      <c r="R86" s="58" t="s">
        <v>11</v>
      </c>
      <c r="S86" s="58"/>
      <c r="T86" s="58"/>
      <c r="U86" s="58"/>
      <c r="V86" s="58"/>
      <c r="W86" s="263"/>
      <c r="X86" s="264">
        <v>45788</v>
      </c>
      <c r="Y86" s="47" t="s">
        <v>64</v>
      </c>
      <c r="Z86" s="58" t="s">
        <v>1007</v>
      </c>
      <c r="AA86" s="58">
        <v>51</v>
      </c>
      <c r="AB86" s="58">
        <v>51</v>
      </c>
    </row>
    <row r="87" spans="1:28" ht="25.5" customHeight="1" outlineLevel="1" x14ac:dyDescent="0.25">
      <c r="A87" s="262">
        <v>18</v>
      </c>
      <c r="B87" s="240" t="s">
        <v>770</v>
      </c>
      <c r="C87" s="58" t="s">
        <v>67</v>
      </c>
      <c r="D87" s="58" t="s">
        <v>793</v>
      </c>
      <c r="E87" s="241">
        <v>44649</v>
      </c>
      <c r="F87" s="242" t="s">
        <v>990</v>
      </c>
      <c r="G87" s="243" t="s">
        <v>26</v>
      </c>
      <c r="H87" s="243" t="s">
        <v>25</v>
      </c>
      <c r="I87" s="14"/>
      <c r="J87" s="3"/>
      <c r="K87" s="3"/>
      <c r="L87" s="3"/>
      <c r="M87" s="3"/>
      <c r="N87" s="15"/>
      <c r="O87" s="58"/>
      <c r="P87" s="58"/>
      <c r="Q87" s="58"/>
      <c r="R87" s="58" t="s">
        <v>11</v>
      </c>
      <c r="S87" s="58"/>
      <c r="T87" s="58"/>
      <c r="U87" s="58"/>
      <c r="V87" s="58"/>
      <c r="W87" s="263"/>
      <c r="X87" s="264">
        <v>45788</v>
      </c>
      <c r="Y87" s="47" t="s">
        <v>64</v>
      </c>
      <c r="Z87" s="58" t="s">
        <v>1007</v>
      </c>
      <c r="AA87" s="58">
        <v>51</v>
      </c>
      <c r="AB87" s="58">
        <v>51</v>
      </c>
    </row>
    <row r="88" spans="1:28" ht="25.5" customHeight="1" outlineLevel="1" x14ac:dyDescent="0.25">
      <c r="A88" s="262">
        <v>21</v>
      </c>
      <c r="B88" s="240" t="s">
        <v>287</v>
      </c>
      <c r="C88" s="58" t="s">
        <v>67</v>
      </c>
      <c r="D88" s="58" t="s">
        <v>41</v>
      </c>
      <c r="E88" s="241">
        <v>44094</v>
      </c>
      <c r="F88" s="242" t="s">
        <v>33</v>
      </c>
      <c r="G88" s="243" t="s">
        <v>53</v>
      </c>
      <c r="H88" s="243" t="s">
        <v>25</v>
      </c>
      <c r="I88" s="14"/>
      <c r="J88" s="3"/>
      <c r="K88" s="3"/>
      <c r="L88" s="3"/>
      <c r="M88" s="3"/>
      <c r="N88" s="15"/>
      <c r="O88" s="58"/>
      <c r="P88" s="58"/>
      <c r="Q88" s="58"/>
      <c r="R88" s="58" t="s">
        <v>11</v>
      </c>
      <c r="S88" s="58"/>
      <c r="T88" s="58"/>
      <c r="U88" s="58"/>
      <c r="V88" s="58"/>
      <c r="W88" s="263"/>
      <c r="X88" s="264">
        <v>45788</v>
      </c>
      <c r="Y88" s="47" t="s">
        <v>64</v>
      </c>
      <c r="Z88" s="58" t="s">
        <v>1007</v>
      </c>
      <c r="AA88" s="58">
        <v>51</v>
      </c>
      <c r="AB88" s="58">
        <v>51</v>
      </c>
    </row>
    <row r="89" spans="1:28" ht="25.5" customHeight="1" outlineLevel="1" x14ac:dyDescent="0.25">
      <c r="A89" s="262">
        <v>23</v>
      </c>
      <c r="B89" s="240" t="s">
        <v>1075</v>
      </c>
      <c r="C89" s="58" t="s">
        <v>67</v>
      </c>
      <c r="D89" s="58" t="s">
        <v>1133</v>
      </c>
      <c r="E89" s="241">
        <v>43914</v>
      </c>
      <c r="F89" s="242" t="s">
        <v>1046</v>
      </c>
      <c r="G89" s="243" t="s">
        <v>27</v>
      </c>
      <c r="H89" s="243" t="s">
        <v>25</v>
      </c>
      <c r="I89" s="14"/>
      <c r="J89" s="3"/>
      <c r="K89" s="3" t="s">
        <v>135</v>
      </c>
      <c r="L89" s="3"/>
      <c r="M89" s="3"/>
      <c r="N89" s="15"/>
      <c r="O89" s="58"/>
      <c r="P89" s="58"/>
      <c r="Q89" s="58"/>
      <c r="R89" s="58" t="s">
        <v>11</v>
      </c>
      <c r="S89" s="58"/>
      <c r="T89" s="58"/>
      <c r="U89" s="58"/>
      <c r="V89" s="58"/>
      <c r="W89" s="263"/>
      <c r="X89" s="264">
        <v>45788</v>
      </c>
      <c r="Y89" s="47" t="s">
        <v>64</v>
      </c>
      <c r="Z89" s="58" t="s">
        <v>1007</v>
      </c>
      <c r="AA89" s="58">
        <v>51</v>
      </c>
      <c r="AB89" s="58">
        <v>102</v>
      </c>
    </row>
    <row r="90" spans="1:28" ht="25.5" customHeight="1" outlineLevel="1" x14ac:dyDescent="0.25">
      <c r="A90" s="262">
        <v>25</v>
      </c>
      <c r="B90" s="240" t="s">
        <v>1742</v>
      </c>
      <c r="C90" s="58" t="s">
        <v>67</v>
      </c>
      <c r="D90" s="267" t="s">
        <v>1757</v>
      </c>
      <c r="E90" s="241">
        <v>41780</v>
      </c>
      <c r="F90" s="242" t="s">
        <v>1743</v>
      </c>
      <c r="G90" s="243" t="s">
        <v>39</v>
      </c>
      <c r="H90" s="243" t="s">
        <v>25</v>
      </c>
      <c r="I90" s="14"/>
      <c r="J90" s="3"/>
      <c r="K90" s="3"/>
      <c r="L90" s="3"/>
      <c r="M90" s="3"/>
      <c r="N90" s="15"/>
      <c r="O90" s="58"/>
      <c r="P90" s="58"/>
      <c r="Q90" s="58"/>
      <c r="R90" s="58"/>
      <c r="S90" s="58"/>
      <c r="T90" s="58" t="s">
        <v>13</v>
      </c>
      <c r="U90" s="58"/>
      <c r="V90" s="58"/>
      <c r="W90" s="263"/>
      <c r="X90" s="264">
        <v>45788</v>
      </c>
      <c r="Y90" s="47" t="s">
        <v>64</v>
      </c>
      <c r="Z90" s="58" t="s">
        <v>1007</v>
      </c>
      <c r="AA90" s="58">
        <v>51</v>
      </c>
      <c r="AB90" s="58">
        <v>51</v>
      </c>
    </row>
    <row r="91" spans="1:28" ht="25.5" customHeight="1" outlineLevel="1" x14ac:dyDescent="0.25">
      <c r="A91" s="262">
        <v>36</v>
      </c>
      <c r="B91" s="240" t="s">
        <v>1273</v>
      </c>
      <c r="C91" s="58" t="s">
        <v>66</v>
      </c>
      <c r="D91" s="58" t="s">
        <v>111</v>
      </c>
      <c r="E91" s="241">
        <v>45471</v>
      </c>
      <c r="F91" s="242" t="s">
        <v>1257</v>
      </c>
      <c r="G91" s="243" t="s">
        <v>23</v>
      </c>
      <c r="H91" s="243" t="s">
        <v>25</v>
      </c>
      <c r="I91" s="14"/>
      <c r="J91" s="3" t="s">
        <v>138</v>
      </c>
      <c r="K91" s="3"/>
      <c r="L91" s="3"/>
      <c r="M91" s="3"/>
      <c r="N91" s="15"/>
      <c r="O91" s="58"/>
      <c r="P91" s="58"/>
      <c r="Q91" s="58"/>
      <c r="R91" s="58"/>
      <c r="S91" s="58" t="s">
        <v>12</v>
      </c>
      <c r="T91" s="58"/>
      <c r="U91" s="58"/>
      <c r="V91" s="58"/>
      <c r="W91" s="263"/>
      <c r="X91" s="264">
        <v>45788</v>
      </c>
      <c r="Y91" s="47" t="s">
        <v>64</v>
      </c>
      <c r="Z91" s="58" t="s">
        <v>1007</v>
      </c>
      <c r="AA91" s="58">
        <v>51</v>
      </c>
      <c r="AB91" s="58">
        <v>102</v>
      </c>
    </row>
    <row r="92" spans="1:28" ht="25.5" customHeight="1" outlineLevel="1" x14ac:dyDescent="0.25">
      <c r="A92" s="262">
        <v>37</v>
      </c>
      <c r="B92" s="240" t="s">
        <v>1758</v>
      </c>
      <c r="C92" s="58" t="s">
        <v>66</v>
      </c>
      <c r="D92" s="58" t="s">
        <v>1663</v>
      </c>
      <c r="E92" s="241">
        <v>45368</v>
      </c>
      <c r="F92" s="242" t="s">
        <v>1345</v>
      </c>
      <c r="G92" s="243" t="s">
        <v>35</v>
      </c>
      <c r="H92" s="243" t="s">
        <v>25</v>
      </c>
      <c r="I92" s="14"/>
      <c r="J92" s="3"/>
      <c r="K92" s="3"/>
      <c r="L92" s="3"/>
      <c r="M92" s="3"/>
      <c r="N92" s="15"/>
      <c r="O92" s="58"/>
      <c r="P92" s="58"/>
      <c r="Q92" s="58"/>
      <c r="R92" s="58"/>
      <c r="S92" s="58" t="s">
        <v>12</v>
      </c>
      <c r="T92" s="58"/>
      <c r="U92" s="58"/>
      <c r="V92" s="58"/>
      <c r="W92" s="263"/>
      <c r="X92" s="264">
        <v>45788</v>
      </c>
      <c r="Y92" s="47" t="s">
        <v>64</v>
      </c>
      <c r="Z92" s="58" t="s">
        <v>1007</v>
      </c>
      <c r="AA92" s="58">
        <v>51</v>
      </c>
      <c r="AB92" s="58">
        <v>51</v>
      </c>
    </row>
    <row r="93" spans="1:28" ht="25.5" customHeight="1" outlineLevel="1" x14ac:dyDescent="0.25">
      <c r="A93" s="262">
        <v>42</v>
      </c>
      <c r="B93" s="240" t="s">
        <v>1472</v>
      </c>
      <c r="C93" s="58" t="s">
        <v>66</v>
      </c>
      <c r="D93" s="58" t="s">
        <v>687</v>
      </c>
      <c r="E93" s="241">
        <v>45300</v>
      </c>
      <c r="F93" s="242" t="s">
        <v>1473</v>
      </c>
      <c r="G93" s="243" t="s">
        <v>24</v>
      </c>
      <c r="H93" s="243" t="s">
        <v>25</v>
      </c>
      <c r="I93" s="14"/>
      <c r="J93" s="3"/>
      <c r="K93" s="3"/>
      <c r="L93" s="3"/>
      <c r="M93" s="3"/>
      <c r="N93" s="15"/>
      <c r="O93" s="58"/>
      <c r="P93" s="58"/>
      <c r="Q93" s="58"/>
      <c r="R93" s="58" t="s">
        <v>11</v>
      </c>
      <c r="S93" s="58"/>
      <c r="T93" s="58"/>
      <c r="U93" s="58"/>
      <c r="V93" s="58"/>
      <c r="W93" s="263"/>
      <c r="X93" s="264">
        <v>45788</v>
      </c>
      <c r="Y93" s="47" t="s">
        <v>64</v>
      </c>
      <c r="Z93" s="58" t="s">
        <v>1007</v>
      </c>
      <c r="AA93" s="58">
        <v>51</v>
      </c>
      <c r="AB93" s="58">
        <v>51</v>
      </c>
    </row>
    <row r="94" spans="1:28" ht="25.5" customHeight="1" outlineLevel="1" x14ac:dyDescent="0.25">
      <c r="A94" s="262">
        <v>46</v>
      </c>
      <c r="B94" s="240" t="s">
        <v>131</v>
      </c>
      <c r="C94" s="58" t="s">
        <v>66</v>
      </c>
      <c r="D94" s="58" t="s">
        <v>72</v>
      </c>
      <c r="E94" s="241">
        <v>44342</v>
      </c>
      <c r="F94" s="242" t="s">
        <v>1006</v>
      </c>
      <c r="G94" s="243" t="s">
        <v>26</v>
      </c>
      <c r="H94" s="243" t="s">
        <v>25</v>
      </c>
      <c r="I94" s="14"/>
      <c r="J94" s="3"/>
      <c r="K94" s="3"/>
      <c r="L94" s="3" t="s">
        <v>136</v>
      </c>
      <c r="M94" s="3"/>
      <c r="N94" s="15"/>
      <c r="O94" s="58"/>
      <c r="P94" s="58"/>
      <c r="Q94" s="58"/>
      <c r="R94" s="58" t="s">
        <v>11</v>
      </c>
      <c r="S94" s="58"/>
      <c r="T94" s="58"/>
      <c r="U94" s="58"/>
      <c r="V94" s="58"/>
      <c r="W94" s="263"/>
      <c r="X94" s="264">
        <v>45788</v>
      </c>
      <c r="Y94" s="47" t="s">
        <v>64</v>
      </c>
      <c r="Z94" s="58" t="s">
        <v>1007</v>
      </c>
      <c r="AA94" s="58">
        <v>51</v>
      </c>
      <c r="AB94" s="58">
        <v>102</v>
      </c>
    </row>
    <row r="95" spans="1:28" ht="25.5" customHeight="1" outlineLevel="1" x14ac:dyDescent="0.25">
      <c r="A95" s="262">
        <v>47</v>
      </c>
      <c r="B95" s="240" t="s">
        <v>1744</v>
      </c>
      <c r="C95" s="58" t="s">
        <v>66</v>
      </c>
      <c r="D95" s="58"/>
      <c r="E95" s="241">
        <v>43819</v>
      </c>
      <c r="F95" s="242" t="s">
        <v>340</v>
      </c>
      <c r="G95" s="243" t="s">
        <v>53</v>
      </c>
      <c r="H95" s="243" t="s">
        <v>25</v>
      </c>
      <c r="I95" s="14"/>
      <c r="J95" s="3"/>
      <c r="K95" s="3"/>
      <c r="L95" s="3"/>
      <c r="M95" s="3"/>
      <c r="N95" s="15"/>
      <c r="O95" s="58"/>
      <c r="P95" s="58"/>
      <c r="Q95" s="58"/>
      <c r="R95" s="58" t="s">
        <v>11</v>
      </c>
      <c r="S95" s="58"/>
      <c r="T95" s="58"/>
      <c r="U95" s="58"/>
      <c r="V95" s="58"/>
      <c r="W95" s="263"/>
      <c r="X95" s="264">
        <v>45788</v>
      </c>
      <c r="Y95" s="47" t="s">
        <v>64</v>
      </c>
      <c r="Z95" s="58" t="s">
        <v>1007</v>
      </c>
      <c r="AA95" s="58">
        <v>51</v>
      </c>
      <c r="AB95" s="58">
        <v>51</v>
      </c>
    </row>
    <row r="96" spans="1:28" ht="25.5" customHeight="1" outlineLevel="1" x14ac:dyDescent="0.25">
      <c r="A96" s="262">
        <v>50</v>
      </c>
      <c r="B96" s="240" t="s">
        <v>523</v>
      </c>
      <c r="C96" s="58" t="s">
        <v>66</v>
      </c>
      <c r="D96" s="58" t="s">
        <v>525</v>
      </c>
      <c r="E96" s="241">
        <v>44187</v>
      </c>
      <c r="F96" s="242" t="s">
        <v>485</v>
      </c>
      <c r="G96" s="243" t="s">
        <v>27</v>
      </c>
      <c r="H96" s="243" t="s">
        <v>25</v>
      </c>
      <c r="I96" s="14"/>
      <c r="J96" s="3"/>
      <c r="K96" s="3"/>
      <c r="L96" s="3"/>
      <c r="M96" s="3"/>
      <c r="N96" s="15"/>
      <c r="O96" s="58"/>
      <c r="P96" s="58"/>
      <c r="Q96" s="58"/>
      <c r="R96" s="58" t="s">
        <v>11</v>
      </c>
      <c r="S96" s="58"/>
      <c r="T96" s="58"/>
      <c r="U96" s="58"/>
      <c r="V96" s="58"/>
      <c r="W96" s="263"/>
      <c r="X96" s="264">
        <v>45788</v>
      </c>
      <c r="Y96" s="47" t="s">
        <v>64</v>
      </c>
      <c r="Z96" s="58" t="s">
        <v>1007</v>
      </c>
      <c r="AA96" s="58">
        <v>51</v>
      </c>
      <c r="AB96" s="58">
        <v>51</v>
      </c>
    </row>
    <row r="97" spans="1:28" ht="25.5" customHeight="1" outlineLevel="1" x14ac:dyDescent="0.25">
      <c r="A97" s="262">
        <v>52</v>
      </c>
      <c r="B97" s="240" t="s">
        <v>1532</v>
      </c>
      <c r="C97" s="58" t="s">
        <v>66</v>
      </c>
      <c r="D97" s="58" t="s">
        <v>1663</v>
      </c>
      <c r="E97" s="241">
        <v>42257</v>
      </c>
      <c r="F97" s="242" t="s">
        <v>1534</v>
      </c>
      <c r="G97" s="243" t="s">
        <v>39</v>
      </c>
      <c r="H97" s="243" t="s">
        <v>25</v>
      </c>
      <c r="I97" s="14"/>
      <c r="J97" s="3"/>
      <c r="K97" s="3"/>
      <c r="L97" s="3"/>
      <c r="M97" s="3"/>
      <c r="N97" s="15" t="s">
        <v>141</v>
      </c>
      <c r="O97" s="58"/>
      <c r="P97" s="58"/>
      <c r="Q97" s="58"/>
      <c r="R97" s="58"/>
      <c r="S97" s="58"/>
      <c r="T97" s="58" t="s">
        <v>13</v>
      </c>
      <c r="U97" s="58"/>
      <c r="V97" s="58"/>
      <c r="W97" s="263"/>
      <c r="X97" s="264">
        <v>45788</v>
      </c>
      <c r="Y97" s="47" t="s">
        <v>64</v>
      </c>
      <c r="Z97" s="58" t="s">
        <v>1007</v>
      </c>
      <c r="AA97" s="58">
        <v>51</v>
      </c>
      <c r="AB97" s="58">
        <v>102</v>
      </c>
    </row>
    <row r="98" spans="1:28" ht="25.5" customHeight="1" x14ac:dyDescent="0.25">
      <c r="A98" s="306" t="s">
        <v>1760</v>
      </c>
      <c r="B98" s="302"/>
      <c r="C98" s="299" t="s">
        <v>1759</v>
      </c>
      <c r="D98" s="303"/>
      <c r="E98" s="303"/>
      <c r="F98" s="303"/>
      <c r="G98" s="303"/>
      <c r="H98" s="303"/>
      <c r="I98" s="303"/>
      <c r="J98" s="303"/>
      <c r="K98" s="303"/>
      <c r="L98" s="303"/>
      <c r="M98" s="303"/>
      <c r="N98" s="303"/>
      <c r="O98" s="303"/>
      <c r="P98" s="303"/>
      <c r="Q98" s="303"/>
      <c r="R98" s="303"/>
      <c r="S98" s="303"/>
      <c r="T98" s="303"/>
      <c r="U98" s="303"/>
      <c r="V98" s="303"/>
      <c r="W98" s="303"/>
      <c r="X98" s="303"/>
      <c r="Y98" s="303"/>
      <c r="Z98" s="303"/>
      <c r="AA98" s="303"/>
      <c r="AB98" s="303"/>
    </row>
    <row r="99" spans="1:28" ht="25.5" customHeight="1" outlineLevel="1" x14ac:dyDescent="0.25">
      <c r="A99" s="262">
        <v>8</v>
      </c>
      <c r="B99" s="240" t="s">
        <v>32</v>
      </c>
      <c r="C99" s="58" t="s">
        <v>67</v>
      </c>
      <c r="D99" s="58" t="s">
        <v>76</v>
      </c>
      <c r="E99" s="241">
        <v>43691</v>
      </c>
      <c r="F99" s="242" t="s">
        <v>36</v>
      </c>
      <c r="G99" s="243" t="s">
        <v>27</v>
      </c>
      <c r="H99" s="243" t="s">
        <v>25</v>
      </c>
      <c r="I99" s="14"/>
      <c r="J99" s="3"/>
      <c r="K99" s="3" t="s">
        <v>135</v>
      </c>
      <c r="L99" s="3"/>
      <c r="M99" s="3"/>
      <c r="N99" s="15"/>
      <c r="O99" s="58"/>
      <c r="P99" s="58"/>
      <c r="Q99" s="58"/>
      <c r="R99" s="58" t="s">
        <v>11</v>
      </c>
      <c r="S99" s="58"/>
      <c r="T99" s="58"/>
      <c r="U99" s="58"/>
      <c r="V99" s="58"/>
      <c r="W99" s="263"/>
      <c r="X99" s="264">
        <v>45794</v>
      </c>
      <c r="Y99" s="47" t="s">
        <v>11</v>
      </c>
      <c r="Z99" s="58" t="s">
        <v>1685</v>
      </c>
      <c r="AA99" s="58">
        <v>19</v>
      </c>
      <c r="AB99" s="58">
        <v>19</v>
      </c>
    </row>
    <row r="100" spans="1:28" ht="25.5" customHeight="1" outlineLevel="1" x14ac:dyDescent="0.25">
      <c r="A100" s="262">
        <v>11</v>
      </c>
      <c r="B100" s="240" t="s">
        <v>1701</v>
      </c>
      <c r="C100" s="58" t="s">
        <v>66</v>
      </c>
      <c r="D100" s="58" t="s">
        <v>41</v>
      </c>
      <c r="E100" s="241">
        <v>45281</v>
      </c>
      <c r="F100" s="242" t="s">
        <v>1290</v>
      </c>
      <c r="G100" s="243" t="s">
        <v>35</v>
      </c>
      <c r="H100" s="243" t="s">
        <v>25</v>
      </c>
      <c r="I100" s="14"/>
      <c r="J100" s="3" t="s">
        <v>138</v>
      </c>
      <c r="K100" s="3"/>
      <c r="L100" s="3"/>
      <c r="M100" s="3"/>
      <c r="N100" s="15"/>
      <c r="O100" s="58"/>
      <c r="P100" s="58"/>
      <c r="Q100" s="58"/>
      <c r="R100" s="58"/>
      <c r="S100" s="58" t="s">
        <v>12</v>
      </c>
      <c r="T100" s="58"/>
      <c r="U100" s="58"/>
      <c r="V100" s="58"/>
      <c r="W100" s="263"/>
      <c r="X100" s="264">
        <v>45794</v>
      </c>
      <c r="Y100" s="47" t="s">
        <v>11</v>
      </c>
      <c r="Z100" s="58" t="s">
        <v>1685</v>
      </c>
      <c r="AA100" s="58">
        <v>19</v>
      </c>
      <c r="AB100" s="58">
        <v>19</v>
      </c>
    </row>
    <row r="101" spans="1:28" ht="25.5" customHeight="1" outlineLevel="1" x14ac:dyDescent="0.25">
      <c r="A101" s="262">
        <v>14</v>
      </c>
      <c r="B101" s="240" t="s">
        <v>1682</v>
      </c>
      <c r="C101" s="58" t="s">
        <v>66</v>
      </c>
      <c r="D101" s="58" t="s">
        <v>44</v>
      </c>
      <c r="E101" s="241">
        <v>44844</v>
      </c>
      <c r="F101" s="242" t="s">
        <v>1683</v>
      </c>
      <c r="G101" s="243" t="s">
        <v>26</v>
      </c>
      <c r="H101" s="243" t="s">
        <v>25</v>
      </c>
      <c r="I101" s="14"/>
      <c r="J101" s="3"/>
      <c r="K101" s="3"/>
      <c r="L101" s="3" t="s">
        <v>136</v>
      </c>
      <c r="M101" s="3"/>
      <c r="N101" s="15"/>
      <c r="O101" s="58"/>
      <c r="P101" s="58"/>
      <c r="Q101" s="58"/>
      <c r="R101" s="58" t="s">
        <v>11</v>
      </c>
      <c r="S101" s="58"/>
      <c r="T101" s="58"/>
      <c r="U101" s="58"/>
      <c r="V101" s="58"/>
      <c r="W101" s="263"/>
      <c r="X101" s="264">
        <v>45794</v>
      </c>
      <c r="Y101" s="47" t="s">
        <v>11</v>
      </c>
      <c r="Z101" s="58" t="s">
        <v>1685</v>
      </c>
      <c r="AA101" s="58">
        <v>19</v>
      </c>
      <c r="AB101" s="58">
        <v>19</v>
      </c>
    </row>
    <row r="102" spans="1:28" ht="25.5" customHeight="1" outlineLevel="1" x14ac:dyDescent="0.25">
      <c r="A102" s="262">
        <v>19</v>
      </c>
      <c r="B102" s="240" t="s">
        <v>1700</v>
      </c>
      <c r="C102" s="58" t="s">
        <v>66</v>
      </c>
      <c r="D102" s="58"/>
      <c r="E102" s="241">
        <v>42676</v>
      </c>
      <c r="F102" s="242" t="s">
        <v>1684</v>
      </c>
      <c r="G102" s="243" t="s">
        <v>39</v>
      </c>
      <c r="H102" s="243" t="s">
        <v>25</v>
      </c>
      <c r="I102" s="14"/>
      <c r="J102" s="3"/>
      <c r="K102" s="3"/>
      <c r="L102" s="3"/>
      <c r="M102" s="3"/>
      <c r="N102" s="15" t="s">
        <v>141</v>
      </c>
      <c r="O102" s="58"/>
      <c r="P102" s="58"/>
      <c r="Q102" s="58"/>
      <c r="R102" s="58"/>
      <c r="S102" s="58"/>
      <c r="T102" s="58" t="s">
        <v>13</v>
      </c>
      <c r="U102" s="58"/>
      <c r="V102" s="58"/>
      <c r="W102" s="263"/>
      <c r="X102" s="264">
        <v>45794</v>
      </c>
      <c r="Y102" s="47" t="s">
        <v>11</v>
      </c>
      <c r="Z102" s="58" t="s">
        <v>1685</v>
      </c>
      <c r="AA102" s="58">
        <v>19</v>
      </c>
      <c r="AB102" s="58">
        <v>19</v>
      </c>
    </row>
    <row r="103" spans="1:28" ht="25.5" customHeight="1" x14ac:dyDescent="0.25">
      <c r="A103" s="306" t="s">
        <v>1686</v>
      </c>
      <c r="B103" s="302"/>
      <c r="C103" s="299" t="s">
        <v>1687</v>
      </c>
      <c r="D103" s="303"/>
      <c r="E103" s="303"/>
      <c r="F103" s="303"/>
      <c r="G103" s="303"/>
      <c r="H103" s="303"/>
      <c r="I103" s="303"/>
      <c r="J103" s="303"/>
      <c r="K103" s="303"/>
      <c r="L103" s="303"/>
      <c r="M103" s="303"/>
      <c r="N103" s="303"/>
      <c r="O103" s="303"/>
      <c r="P103" s="303"/>
      <c r="Q103" s="303"/>
      <c r="R103" s="303"/>
      <c r="S103" s="303"/>
      <c r="T103" s="303"/>
      <c r="U103" s="303"/>
      <c r="V103" s="303"/>
      <c r="W103" s="303"/>
      <c r="X103" s="303"/>
      <c r="Y103" s="303"/>
      <c r="Z103" s="303"/>
      <c r="AA103" s="303"/>
      <c r="AB103" s="303"/>
    </row>
    <row r="104" spans="1:28" ht="25.2" customHeight="1" outlineLevel="1" x14ac:dyDescent="0.25">
      <c r="A104" s="239">
        <v>9</v>
      </c>
      <c r="B104" s="240" t="s">
        <v>1268</v>
      </c>
      <c r="C104" s="57" t="s">
        <v>67</v>
      </c>
      <c r="D104" s="58" t="s">
        <v>111</v>
      </c>
      <c r="E104" s="241">
        <v>45410</v>
      </c>
      <c r="F104" s="242" t="s">
        <v>1247</v>
      </c>
      <c r="G104" s="243" t="s">
        <v>23</v>
      </c>
      <c r="H104" s="243" t="s">
        <v>25</v>
      </c>
      <c r="I104" s="246"/>
      <c r="J104" s="57"/>
      <c r="K104" s="57"/>
      <c r="L104" s="57"/>
      <c r="M104" s="57"/>
      <c r="N104" s="247"/>
      <c r="O104" s="57"/>
      <c r="P104" s="57" t="s">
        <v>9</v>
      </c>
      <c r="Q104" s="243"/>
      <c r="R104" s="243"/>
      <c r="S104" s="243"/>
      <c r="T104" s="243"/>
      <c r="U104" s="243"/>
      <c r="V104" s="243"/>
      <c r="W104" s="244"/>
      <c r="X104" s="245">
        <v>45801</v>
      </c>
      <c r="Y104" s="58" t="s">
        <v>8</v>
      </c>
      <c r="Z104" s="58" t="s">
        <v>1018</v>
      </c>
      <c r="AA104" s="57">
        <v>86</v>
      </c>
      <c r="AB104" s="57">
        <v>258</v>
      </c>
    </row>
    <row r="105" spans="1:28" ht="25.2" customHeight="1" outlineLevel="1" x14ac:dyDescent="0.25">
      <c r="A105" s="239">
        <v>11</v>
      </c>
      <c r="B105" s="240" t="s">
        <v>1269</v>
      </c>
      <c r="C105" s="57" t="s">
        <v>67</v>
      </c>
      <c r="D105" s="58" t="s">
        <v>73</v>
      </c>
      <c r="E105" s="241">
        <v>45414</v>
      </c>
      <c r="F105" s="242" t="s">
        <v>1248</v>
      </c>
      <c r="G105" s="243" t="s">
        <v>23</v>
      </c>
      <c r="H105" s="243" t="s">
        <v>25</v>
      </c>
      <c r="I105" s="246"/>
      <c r="J105" s="57"/>
      <c r="K105" s="57"/>
      <c r="L105" s="57"/>
      <c r="M105" s="57"/>
      <c r="N105" s="247"/>
      <c r="O105" s="57"/>
      <c r="P105" s="57"/>
      <c r="Q105" s="243"/>
      <c r="R105" s="243"/>
      <c r="S105" s="243"/>
      <c r="T105" s="243"/>
      <c r="U105" s="243"/>
      <c r="V105" s="243" t="s">
        <v>15</v>
      </c>
      <c r="W105" s="244"/>
      <c r="X105" s="245">
        <v>45801</v>
      </c>
      <c r="Y105" s="58" t="s">
        <v>8</v>
      </c>
      <c r="Z105" s="58" t="s">
        <v>1018</v>
      </c>
      <c r="AA105" s="57">
        <v>86</v>
      </c>
      <c r="AB105" s="57">
        <v>86</v>
      </c>
    </row>
    <row r="106" spans="1:28" ht="25.2" customHeight="1" outlineLevel="1" x14ac:dyDescent="0.25">
      <c r="A106" s="239">
        <v>13</v>
      </c>
      <c r="B106" s="240" t="s">
        <v>1270</v>
      </c>
      <c r="C106" s="57" t="s">
        <v>67</v>
      </c>
      <c r="D106" s="58" t="s">
        <v>41</v>
      </c>
      <c r="E106" s="241">
        <v>45281</v>
      </c>
      <c r="F106" s="242" t="s">
        <v>1249</v>
      </c>
      <c r="G106" s="243" t="s">
        <v>35</v>
      </c>
      <c r="H106" s="243" t="s">
        <v>25</v>
      </c>
      <c r="I106" s="246"/>
      <c r="J106" s="57"/>
      <c r="K106" s="57"/>
      <c r="L106" s="57"/>
      <c r="M106" s="57"/>
      <c r="N106" s="247"/>
      <c r="O106" s="57"/>
      <c r="P106" s="57"/>
      <c r="Q106" s="243"/>
      <c r="R106" s="243"/>
      <c r="S106" s="243" t="s">
        <v>12</v>
      </c>
      <c r="T106" s="243"/>
      <c r="U106" s="243"/>
      <c r="V106" s="243"/>
      <c r="W106" s="244"/>
      <c r="X106" s="245">
        <v>45801</v>
      </c>
      <c r="Y106" s="58" t="s">
        <v>8</v>
      </c>
      <c r="Z106" s="58" t="s">
        <v>1018</v>
      </c>
      <c r="AA106" s="57">
        <v>86</v>
      </c>
      <c r="AB106" s="57">
        <v>172</v>
      </c>
    </row>
    <row r="107" spans="1:28" ht="25.2" customHeight="1" outlineLevel="1" x14ac:dyDescent="0.25">
      <c r="A107" s="239">
        <v>14</v>
      </c>
      <c r="B107" s="240" t="s">
        <v>1271</v>
      </c>
      <c r="C107" s="57" t="s">
        <v>67</v>
      </c>
      <c r="D107" s="58" t="s">
        <v>41</v>
      </c>
      <c r="E107" s="241">
        <v>45262</v>
      </c>
      <c r="F107" s="242" t="s">
        <v>1250</v>
      </c>
      <c r="G107" s="243" t="s">
        <v>35</v>
      </c>
      <c r="H107" s="243" t="s">
        <v>25</v>
      </c>
      <c r="I107" s="246"/>
      <c r="J107" s="57"/>
      <c r="K107" s="57"/>
      <c r="L107" s="57"/>
      <c r="M107" s="57"/>
      <c r="N107" s="247"/>
      <c r="O107" s="57"/>
      <c r="P107" s="57"/>
      <c r="Q107" s="243"/>
      <c r="R107" s="243"/>
      <c r="S107" s="243"/>
      <c r="T107" s="243"/>
      <c r="U107" s="243"/>
      <c r="V107" s="243" t="s">
        <v>15</v>
      </c>
      <c r="W107" s="244"/>
      <c r="X107" s="245">
        <v>45801</v>
      </c>
      <c r="Y107" s="58" t="s">
        <v>8</v>
      </c>
      <c r="Z107" s="58" t="s">
        <v>1018</v>
      </c>
      <c r="AA107" s="57">
        <v>86</v>
      </c>
      <c r="AB107" s="57">
        <v>86</v>
      </c>
    </row>
    <row r="108" spans="1:28" ht="25.2" customHeight="1" outlineLevel="1" x14ac:dyDescent="0.25">
      <c r="A108" s="239">
        <v>19</v>
      </c>
      <c r="B108" s="240" t="s">
        <v>1712</v>
      </c>
      <c r="C108" s="57" t="s">
        <v>67</v>
      </c>
      <c r="D108" s="58" t="s">
        <v>44</v>
      </c>
      <c r="E108" s="241">
        <v>45110</v>
      </c>
      <c r="F108" s="242" t="s">
        <v>1251</v>
      </c>
      <c r="G108" s="243" t="s">
        <v>24</v>
      </c>
      <c r="H108" s="243" t="s">
        <v>25</v>
      </c>
      <c r="I108" s="246"/>
      <c r="J108" s="57"/>
      <c r="K108" s="57"/>
      <c r="L108" s="57"/>
      <c r="M108" s="57"/>
      <c r="N108" s="247"/>
      <c r="O108" s="57"/>
      <c r="P108" s="57"/>
      <c r="Q108" s="243"/>
      <c r="R108" s="243" t="s">
        <v>11</v>
      </c>
      <c r="S108" s="243"/>
      <c r="T108" s="243"/>
      <c r="U108" s="243"/>
      <c r="V108" s="243"/>
      <c r="W108" s="244"/>
      <c r="X108" s="245">
        <v>45801</v>
      </c>
      <c r="Y108" s="58" t="s">
        <v>8</v>
      </c>
      <c r="Z108" s="58" t="s">
        <v>1018</v>
      </c>
      <c r="AA108" s="57">
        <v>86</v>
      </c>
      <c r="AB108" s="57">
        <v>172</v>
      </c>
    </row>
    <row r="109" spans="1:28" ht="25.2" customHeight="1" outlineLevel="1" x14ac:dyDescent="0.25">
      <c r="A109" s="239">
        <v>22</v>
      </c>
      <c r="B109" s="240" t="s">
        <v>1252</v>
      </c>
      <c r="C109" s="57" t="s">
        <v>67</v>
      </c>
      <c r="D109" s="58" t="s">
        <v>72</v>
      </c>
      <c r="E109" s="241">
        <v>45109</v>
      </c>
      <c r="F109" s="242" t="s">
        <v>1253</v>
      </c>
      <c r="G109" s="243" t="s">
        <v>24</v>
      </c>
      <c r="H109" s="243" t="s">
        <v>25</v>
      </c>
      <c r="I109" s="246"/>
      <c r="J109" s="57"/>
      <c r="K109" s="57"/>
      <c r="L109" s="57"/>
      <c r="M109" s="57"/>
      <c r="N109" s="247"/>
      <c r="O109" s="57"/>
      <c r="P109" s="57"/>
      <c r="Q109" s="243"/>
      <c r="R109" s="243"/>
      <c r="S109" s="243"/>
      <c r="T109" s="243"/>
      <c r="U109" s="243" t="s">
        <v>14</v>
      </c>
      <c r="V109" s="243"/>
      <c r="W109" s="244"/>
      <c r="X109" s="245">
        <v>45801</v>
      </c>
      <c r="Y109" s="58" t="s">
        <v>8</v>
      </c>
      <c r="Z109" s="58" t="s">
        <v>1018</v>
      </c>
      <c r="AA109" s="57">
        <v>86</v>
      </c>
      <c r="AB109" s="57">
        <v>86</v>
      </c>
    </row>
    <row r="110" spans="1:28" ht="25.2" customHeight="1" outlineLevel="1" x14ac:dyDescent="0.25">
      <c r="A110" s="239">
        <v>24</v>
      </c>
      <c r="B110" s="240" t="s">
        <v>770</v>
      </c>
      <c r="C110" s="57" t="s">
        <v>67</v>
      </c>
      <c r="D110" s="58" t="s">
        <v>793</v>
      </c>
      <c r="E110" s="241">
        <v>44649</v>
      </c>
      <c r="F110" s="242" t="s">
        <v>990</v>
      </c>
      <c r="G110" s="243" t="s">
        <v>26</v>
      </c>
      <c r="H110" s="243" t="s">
        <v>25</v>
      </c>
      <c r="I110" s="246"/>
      <c r="J110" s="57"/>
      <c r="K110" s="57"/>
      <c r="L110" s="57"/>
      <c r="M110" s="57"/>
      <c r="N110" s="247"/>
      <c r="O110" s="57"/>
      <c r="P110" s="57"/>
      <c r="Q110" s="243"/>
      <c r="R110" s="243" t="s">
        <v>11</v>
      </c>
      <c r="S110" s="243"/>
      <c r="T110" s="243"/>
      <c r="U110" s="243"/>
      <c r="V110" s="243"/>
      <c r="W110" s="244"/>
      <c r="X110" s="245">
        <v>45801</v>
      </c>
      <c r="Y110" s="58" t="s">
        <v>8</v>
      </c>
      <c r="Z110" s="58" t="s">
        <v>1018</v>
      </c>
      <c r="AA110" s="57">
        <v>86</v>
      </c>
      <c r="AB110" s="57">
        <v>173</v>
      </c>
    </row>
    <row r="111" spans="1:28" ht="25.2" customHeight="1" outlineLevel="1" x14ac:dyDescent="0.25">
      <c r="A111" s="239">
        <v>25</v>
      </c>
      <c r="B111" s="240" t="s">
        <v>649</v>
      </c>
      <c r="C111" s="57" t="s">
        <v>67</v>
      </c>
      <c r="D111" s="58" t="s">
        <v>687</v>
      </c>
      <c r="E111" s="241">
        <v>44503</v>
      </c>
      <c r="F111" s="242" t="s">
        <v>997</v>
      </c>
      <c r="G111" s="243" t="s">
        <v>26</v>
      </c>
      <c r="H111" s="243" t="s">
        <v>25</v>
      </c>
      <c r="I111" s="246"/>
      <c r="J111" s="57"/>
      <c r="K111" s="57"/>
      <c r="L111" s="57"/>
      <c r="M111" s="57"/>
      <c r="N111" s="247"/>
      <c r="O111" s="57"/>
      <c r="P111" s="57"/>
      <c r="Q111" s="243"/>
      <c r="R111" s="243"/>
      <c r="S111" s="243"/>
      <c r="T111" s="243"/>
      <c r="U111" s="243" t="s">
        <v>14</v>
      </c>
      <c r="V111" s="243"/>
      <c r="W111" s="244"/>
      <c r="X111" s="245">
        <v>45801</v>
      </c>
      <c r="Y111" s="58" t="s">
        <v>8</v>
      </c>
      <c r="Z111" s="58" t="s">
        <v>1018</v>
      </c>
      <c r="AA111" s="57">
        <v>86</v>
      </c>
      <c r="AB111" s="57">
        <v>86</v>
      </c>
    </row>
    <row r="112" spans="1:28" ht="25.2" customHeight="1" outlineLevel="1" x14ac:dyDescent="0.25">
      <c r="A112" s="239">
        <v>32</v>
      </c>
      <c r="B112" s="240" t="s">
        <v>69</v>
      </c>
      <c r="C112" s="57" t="s">
        <v>67</v>
      </c>
      <c r="D112" s="58" t="s">
        <v>70</v>
      </c>
      <c r="E112" s="241">
        <v>43475</v>
      </c>
      <c r="F112" s="242" t="s">
        <v>52</v>
      </c>
      <c r="G112" s="243" t="s">
        <v>53</v>
      </c>
      <c r="H112" s="243" t="s">
        <v>25</v>
      </c>
      <c r="I112" s="246"/>
      <c r="J112" s="57"/>
      <c r="K112" s="57"/>
      <c r="L112" s="57"/>
      <c r="M112" s="57"/>
      <c r="N112" s="247"/>
      <c r="O112" s="57"/>
      <c r="P112" s="57"/>
      <c r="Q112" s="243"/>
      <c r="R112" s="243" t="s">
        <v>11</v>
      </c>
      <c r="S112" s="243"/>
      <c r="T112" s="243"/>
      <c r="U112" s="243"/>
      <c r="V112" s="243"/>
      <c r="W112" s="244"/>
      <c r="X112" s="245">
        <v>45801</v>
      </c>
      <c r="Y112" s="58" t="s">
        <v>8</v>
      </c>
      <c r="Z112" s="58" t="s">
        <v>1018</v>
      </c>
      <c r="AA112" s="57">
        <v>86</v>
      </c>
      <c r="AB112" s="57">
        <v>173</v>
      </c>
    </row>
    <row r="113" spans="1:28" ht="25.2" customHeight="1" outlineLevel="1" x14ac:dyDescent="0.25">
      <c r="A113" s="239">
        <v>33</v>
      </c>
      <c r="B113" s="240" t="s">
        <v>1254</v>
      </c>
      <c r="C113" s="57" t="s">
        <v>67</v>
      </c>
      <c r="D113" s="58" t="s">
        <v>72</v>
      </c>
      <c r="E113" s="241">
        <v>44984</v>
      </c>
      <c r="F113" s="242" t="s">
        <v>1255</v>
      </c>
      <c r="G113" s="243" t="s">
        <v>53</v>
      </c>
      <c r="H113" s="243" t="s">
        <v>25</v>
      </c>
      <c r="I113" s="246"/>
      <c r="J113" s="57"/>
      <c r="K113" s="57"/>
      <c r="L113" s="57"/>
      <c r="M113" s="57"/>
      <c r="N113" s="247"/>
      <c r="O113" s="57"/>
      <c r="P113" s="57"/>
      <c r="Q113" s="243"/>
      <c r="R113" s="243"/>
      <c r="S113" s="243"/>
      <c r="T113" s="243"/>
      <c r="U113" s="243" t="s">
        <v>14</v>
      </c>
      <c r="V113" s="243"/>
      <c r="W113" s="244"/>
      <c r="X113" s="245">
        <v>45801</v>
      </c>
      <c r="Y113" s="58" t="s">
        <v>8</v>
      </c>
      <c r="Z113" s="58" t="s">
        <v>1018</v>
      </c>
      <c r="AA113" s="57">
        <v>86</v>
      </c>
      <c r="AB113" s="57">
        <v>86</v>
      </c>
    </row>
    <row r="114" spans="1:28" ht="25.2" customHeight="1" outlineLevel="1" x14ac:dyDescent="0.25">
      <c r="A114" s="239">
        <v>34</v>
      </c>
      <c r="B114" s="240" t="s">
        <v>211</v>
      </c>
      <c r="C114" s="57" t="s">
        <v>67</v>
      </c>
      <c r="D114" s="58" t="s">
        <v>68</v>
      </c>
      <c r="E114" s="241">
        <v>44529</v>
      </c>
      <c r="F114" s="242" t="s">
        <v>1256</v>
      </c>
      <c r="G114" s="243" t="s">
        <v>27</v>
      </c>
      <c r="H114" s="243" t="s">
        <v>25</v>
      </c>
      <c r="I114" s="246"/>
      <c r="J114" s="57"/>
      <c r="K114" s="57"/>
      <c r="L114" s="57"/>
      <c r="M114" s="57"/>
      <c r="N114" s="247"/>
      <c r="O114" s="57"/>
      <c r="P114" s="57"/>
      <c r="Q114" s="243"/>
      <c r="R114" s="243"/>
      <c r="S114" s="243"/>
      <c r="T114" s="243"/>
      <c r="U114" s="243" t="s">
        <v>14</v>
      </c>
      <c r="V114" s="243"/>
      <c r="W114" s="244"/>
      <c r="X114" s="245">
        <v>45801</v>
      </c>
      <c r="Y114" s="58" t="s">
        <v>8</v>
      </c>
      <c r="Z114" s="58" t="s">
        <v>1018</v>
      </c>
      <c r="AA114" s="57">
        <v>86</v>
      </c>
      <c r="AB114" s="57">
        <v>86</v>
      </c>
    </row>
    <row r="115" spans="1:28" ht="25.2" customHeight="1" outlineLevel="1" x14ac:dyDescent="0.25">
      <c r="A115" s="239">
        <v>37</v>
      </c>
      <c r="B115" s="240" t="s">
        <v>1067</v>
      </c>
      <c r="C115" s="57" t="s">
        <v>67</v>
      </c>
      <c r="D115" s="58" t="s">
        <v>41</v>
      </c>
      <c r="E115" s="241">
        <v>44657</v>
      </c>
      <c r="F115" s="242" t="s">
        <v>1014</v>
      </c>
      <c r="G115" s="243" t="s">
        <v>27</v>
      </c>
      <c r="H115" s="243" t="s">
        <v>25</v>
      </c>
      <c r="I115" s="246"/>
      <c r="J115" s="57"/>
      <c r="K115" s="57"/>
      <c r="L115" s="57"/>
      <c r="M115" s="57"/>
      <c r="N115" s="247"/>
      <c r="O115" s="57" t="s">
        <v>8</v>
      </c>
      <c r="P115" s="57"/>
      <c r="Q115" s="243"/>
      <c r="R115" s="243"/>
      <c r="S115" s="243"/>
      <c r="T115" s="243"/>
      <c r="U115" s="243"/>
      <c r="V115" s="243"/>
      <c r="W115" s="244"/>
      <c r="X115" s="245">
        <v>45801</v>
      </c>
      <c r="Y115" s="58" t="s">
        <v>8</v>
      </c>
      <c r="Z115" s="58" t="s">
        <v>1018</v>
      </c>
      <c r="AA115" s="57">
        <v>86</v>
      </c>
      <c r="AB115" s="57">
        <v>258</v>
      </c>
    </row>
    <row r="116" spans="1:28" ht="25.2" customHeight="1" outlineLevel="1" x14ac:dyDescent="0.25">
      <c r="A116" s="239">
        <v>39</v>
      </c>
      <c r="B116" s="240" t="s">
        <v>215</v>
      </c>
      <c r="C116" s="57" t="s">
        <v>67</v>
      </c>
      <c r="D116" s="58" t="s">
        <v>266</v>
      </c>
      <c r="E116" s="241">
        <v>42492</v>
      </c>
      <c r="F116" s="242" t="s">
        <v>54</v>
      </c>
      <c r="G116" s="243" t="s">
        <v>39</v>
      </c>
      <c r="H116" s="243" t="s">
        <v>25</v>
      </c>
      <c r="I116" s="246"/>
      <c r="J116" s="57"/>
      <c r="K116" s="57"/>
      <c r="L116" s="57"/>
      <c r="M116" s="57"/>
      <c r="N116" s="247"/>
      <c r="O116" s="57"/>
      <c r="P116" s="57"/>
      <c r="Q116" s="243"/>
      <c r="R116" s="243"/>
      <c r="S116" s="243"/>
      <c r="T116" s="243"/>
      <c r="U116" s="243"/>
      <c r="V116" s="243"/>
      <c r="W116" s="244" t="s">
        <v>16</v>
      </c>
      <c r="X116" s="245">
        <v>45801</v>
      </c>
      <c r="Y116" s="58" t="s">
        <v>8</v>
      </c>
      <c r="Z116" s="58" t="s">
        <v>1018</v>
      </c>
      <c r="AA116" s="57">
        <v>86</v>
      </c>
      <c r="AB116" s="57">
        <v>86</v>
      </c>
    </row>
    <row r="117" spans="1:28" ht="25.2" customHeight="1" outlineLevel="1" x14ac:dyDescent="0.25">
      <c r="A117" s="239">
        <v>41</v>
      </c>
      <c r="B117" s="240" t="s">
        <v>71</v>
      </c>
      <c r="C117" s="57" t="s">
        <v>67</v>
      </c>
      <c r="D117" s="58" t="s">
        <v>425</v>
      </c>
      <c r="E117" s="241">
        <v>41783</v>
      </c>
      <c r="F117" s="242" t="s">
        <v>55</v>
      </c>
      <c r="G117" s="243" t="s">
        <v>39</v>
      </c>
      <c r="H117" s="243" t="s">
        <v>25</v>
      </c>
      <c r="I117" s="246"/>
      <c r="J117" s="57"/>
      <c r="K117" s="57"/>
      <c r="L117" s="57"/>
      <c r="M117" s="57"/>
      <c r="N117" s="247"/>
      <c r="O117" s="57"/>
      <c r="P117" s="57"/>
      <c r="Q117" s="243" t="s">
        <v>10</v>
      </c>
      <c r="R117" s="243"/>
      <c r="S117" s="243"/>
      <c r="T117" s="243"/>
      <c r="U117" s="243"/>
      <c r="V117" s="243"/>
      <c r="W117" s="244"/>
      <c r="X117" s="245">
        <v>45801</v>
      </c>
      <c r="Y117" s="58" t="s">
        <v>8</v>
      </c>
      <c r="Z117" s="58" t="s">
        <v>1018</v>
      </c>
      <c r="AA117" s="57">
        <v>86</v>
      </c>
      <c r="AB117" s="57">
        <v>258</v>
      </c>
    </row>
    <row r="118" spans="1:28" ht="25.2" customHeight="1" outlineLevel="1" x14ac:dyDescent="0.25">
      <c r="A118" s="239">
        <v>50</v>
      </c>
      <c r="B118" s="240" t="s">
        <v>1273</v>
      </c>
      <c r="C118" s="57" t="s">
        <v>66</v>
      </c>
      <c r="D118" s="58" t="s">
        <v>111</v>
      </c>
      <c r="E118" s="241">
        <v>45471</v>
      </c>
      <c r="F118" s="242" t="s">
        <v>1257</v>
      </c>
      <c r="G118" s="243" t="s">
        <v>23</v>
      </c>
      <c r="H118" s="243" t="s">
        <v>25</v>
      </c>
      <c r="I118" s="246"/>
      <c r="J118" s="57"/>
      <c r="K118" s="57"/>
      <c r="L118" s="57"/>
      <c r="M118" s="57"/>
      <c r="N118" s="247"/>
      <c r="O118" s="57"/>
      <c r="P118" s="57" t="s">
        <v>9</v>
      </c>
      <c r="Q118" s="243"/>
      <c r="R118" s="243"/>
      <c r="S118" s="243"/>
      <c r="T118" s="243"/>
      <c r="U118" s="243"/>
      <c r="V118" s="243"/>
      <c r="W118" s="244"/>
      <c r="X118" s="245">
        <v>45801</v>
      </c>
      <c r="Y118" s="58" t="s">
        <v>8</v>
      </c>
      <c r="Z118" s="58" t="s">
        <v>1018</v>
      </c>
      <c r="AA118" s="57">
        <v>86</v>
      </c>
      <c r="AB118" s="57">
        <v>258</v>
      </c>
    </row>
    <row r="119" spans="1:28" ht="25.2" customHeight="1" outlineLevel="1" x14ac:dyDescent="0.25">
      <c r="A119" s="239">
        <v>53</v>
      </c>
      <c r="B119" s="240" t="s">
        <v>1258</v>
      </c>
      <c r="C119" s="57" t="s">
        <v>66</v>
      </c>
      <c r="D119" s="267" t="s">
        <v>1765</v>
      </c>
      <c r="E119" s="241">
        <v>45385</v>
      </c>
      <c r="F119" s="242" t="s">
        <v>1259</v>
      </c>
      <c r="G119" s="243" t="s">
        <v>23</v>
      </c>
      <c r="H119" s="243" t="s">
        <v>25</v>
      </c>
      <c r="I119" s="246"/>
      <c r="J119" s="57"/>
      <c r="K119" s="57"/>
      <c r="L119" s="57"/>
      <c r="M119" s="57"/>
      <c r="N119" s="247"/>
      <c r="O119" s="57"/>
      <c r="P119" s="57"/>
      <c r="Q119" s="243"/>
      <c r="R119" s="243"/>
      <c r="S119" s="243"/>
      <c r="T119" s="243"/>
      <c r="U119" s="243"/>
      <c r="V119" s="243" t="s">
        <v>15</v>
      </c>
      <c r="W119" s="244"/>
      <c r="X119" s="245">
        <v>45801</v>
      </c>
      <c r="Y119" s="58" t="s">
        <v>8</v>
      </c>
      <c r="Z119" s="58" t="s">
        <v>1018</v>
      </c>
      <c r="AA119" s="57">
        <v>86</v>
      </c>
      <c r="AB119" s="57">
        <v>86</v>
      </c>
    </row>
    <row r="120" spans="1:28" ht="25.2" customHeight="1" outlineLevel="1" x14ac:dyDescent="0.25">
      <c r="A120" s="239">
        <v>55</v>
      </c>
      <c r="B120" s="240" t="s">
        <v>1761</v>
      </c>
      <c r="C120" s="57" t="s">
        <v>66</v>
      </c>
      <c r="D120" s="58" t="s">
        <v>1663</v>
      </c>
      <c r="E120" s="241">
        <v>45368</v>
      </c>
      <c r="F120" s="242" t="s">
        <v>1261</v>
      </c>
      <c r="G120" s="243" t="s">
        <v>35</v>
      </c>
      <c r="H120" s="243" t="s">
        <v>25</v>
      </c>
      <c r="I120" s="246"/>
      <c r="J120" s="57"/>
      <c r="K120" s="57"/>
      <c r="L120" s="57"/>
      <c r="M120" s="57"/>
      <c r="N120" s="247"/>
      <c r="O120" s="57"/>
      <c r="P120" s="57"/>
      <c r="Q120" s="243"/>
      <c r="R120" s="243"/>
      <c r="S120" s="243" t="s">
        <v>12</v>
      </c>
      <c r="T120" s="243"/>
      <c r="U120" s="243"/>
      <c r="V120" s="243"/>
      <c r="W120" s="244"/>
      <c r="X120" s="245">
        <v>45801</v>
      </c>
      <c r="Y120" s="58" t="s">
        <v>8</v>
      </c>
      <c r="Z120" s="58" t="s">
        <v>1018</v>
      </c>
      <c r="AA120" s="57">
        <v>86</v>
      </c>
      <c r="AB120" s="57">
        <v>172</v>
      </c>
    </row>
    <row r="121" spans="1:28" ht="25.2" customHeight="1" outlineLevel="1" x14ac:dyDescent="0.25">
      <c r="A121" s="239">
        <v>58</v>
      </c>
      <c r="B121" s="240" t="s">
        <v>1626</v>
      </c>
      <c r="C121" s="57" t="s">
        <v>66</v>
      </c>
      <c r="D121" s="58" t="s">
        <v>41</v>
      </c>
      <c r="E121" s="241">
        <v>45262</v>
      </c>
      <c r="F121" s="242" t="s">
        <v>1262</v>
      </c>
      <c r="G121" s="243" t="s">
        <v>35</v>
      </c>
      <c r="H121" s="243" t="s">
        <v>25</v>
      </c>
      <c r="I121" s="246"/>
      <c r="J121" s="57"/>
      <c r="K121" s="57"/>
      <c r="L121" s="57"/>
      <c r="M121" s="57"/>
      <c r="N121" s="247"/>
      <c r="O121" s="57"/>
      <c r="P121" s="57"/>
      <c r="Q121" s="243"/>
      <c r="R121" s="243"/>
      <c r="S121" s="243"/>
      <c r="T121" s="243"/>
      <c r="U121" s="243"/>
      <c r="V121" s="243" t="s">
        <v>15</v>
      </c>
      <c r="W121" s="244"/>
      <c r="X121" s="245">
        <v>45801</v>
      </c>
      <c r="Y121" s="58" t="s">
        <v>8</v>
      </c>
      <c r="Z121" s="58" t="s">
        <v>1018</v>
      </c>
      <c r="AA121" s="57">
        <v>86</v>
      </c>
      <c r="AB121" s="57">
        <v>86</v>
      </c>
    </row>
    <row r="122" spans="1:28" ht="25.2" customHeight="1" outlineLevel="1" x14ac:dyDescent="0.25">
      <c r="A122" s="239">
        <v>63</v>
      </c>
      <c r="B122" s="240" t="s">
        <v>1275</v>
      </c>
      <c r="C122" s="57" t="s">
        <v>66</v>
      </c>
      <c r="D122" s="58" t="s">
        <v>68</v>
      </c>
      <c r="E122" s="241">
        <v>45212</v>
      </c>
      <c r="F122" s="242" t="s">
        <v>1263</v>
      </c>
      <c r="G122" s="243" t="s">
        <v>24</v>
      </c>
      <c r="H122" s="243" t="s">
        <v>25</v>
      </c>
      <c r="I122" s="246"/>
      <c r="J122" s="57"/>
      <c r="K122" s="57"/>
      <c r="L122" s="57"/>
      <c r="M122" s="57"/>
      <c r="N122" s="247"/>
      <c r="O122" s="57"/>
      <c r="P122" s="57"/>
      <c r="Q122" s="243"/>
      <c r="R122" s="243" t="s">
        <v>11</v>
      </c>
      <c r="S122" s="243"/>
      <c r="T122" s="243"/>
      <c r="U122" s="243"/>
      <c r="V122" s="243"/>
      <c r="W122" s="244"/>
      <c r="X122" s="245">
        <v>45801</v>
      </c>
      <c r="Y122" s="58" t="s">
        <v>8</v>
      </c>
      <c r="Z122" s="58" t="s">
        <v>1018</v>
      </c>
      <c r="AA122" s="57">
        <v>86</v>
      </c>
      <c r="AB122" s="57">
        <v>172</v>
      </c>
    </row>
    <row r="123" spans="1:28" ht="25.2" customHeight="1" outlineLevel="1" x14ac:dyDescent="0.25">
      <c r="A123" s="239">
        <v>65</v>
      </c>
      <c r="B123" s="240" t="s">
        <v>1277</v>
      </c>
      <c r="C123" s="57" t="s">
        <v>66</v>
      </c>
      <c r="D123" s="58" t="s">
        <v>44</v>
      </c>
      <c r="E123" s="241">
        <v>45110</v>
      </c>
      <c r="F123" s="242" t="s">
        <v>1264</v>
      </c>
      <c r="G123" s="243" t="s">
        <v>24</v>
      </c>
      <c r="H123" s="243" t="s">
        <v>25</v>
      </c>
      <c r="I123" s="246"/>
      <c r="J123" s="57"/>
      <c r="K123" s="57"/>
      <c r="L123" s="57"/>
      <c r="M123" s="57"/>
      <c r="N123" s="247"/>
      <c r="O123" s="57"/>
      <c r="P123" s="57"/>
      <c r="Q123" s="243"/>
      <c r="R123" s="243"/>
      <c r="S123" s="243"/>
      <c r="T123" s="243"/>
      <c r="U123" s="243" t="s">
        <v>14</v>
      </c>
      <c r="V123" s="243"/>
      <c r="W123" s="244"/>
      <c r="X123" s="245">
        <v>45801</v>
      </c>
      <c r="Y123" s="58" t="s">
        <v>8</v>
      </c>
      <c r="Z123" s="58" t="s">
        <v>1018</v>
      </c>
      <c r="AA123" s="57">
        <v>86</v>
      </c>
      <c r="AB123" s="57">
        <v>86</v>
      </c>
    </row>
    <row r="124" spans="1:28" ht="25.2" customHeight="1" outlineLevel="1" x14ac:dyDescent="0.25">
      <c r="A124" s="239">
        <v>70</v>
      </c>
      <c r="B124" s="240" t="s">
        <v>1713</v>
      </c>
      <c r="C124" s="57" t="s">
        <v>66</v>
      </c>
      <c r="D124" s="58" t="s">
        <v>85</v>
      </c>
      <c r="E124" s="241">
        <v>44805</v>
      </c>
      <c r="F124" s="242" t="s">
        <v>1265</v>
      </c>
      <c r="G124" s="243" t="s">
        <v>26</v>
      </c>
      <c r="H124" s="243" t="s">
        <v>25</v>
      </c>
      <c r="I124" s="246"/>
      <c r="J124" s="57"/>
      <c r="K124" s="57"/>
      <c r="L124" s="57"/>
      <c r="M124" s="57"/>
      <c r="N124" s="247"/>
      <c r="O124" s="57"/>
      <c r="P124" s="57"/>
      <c r="Q124" s="243"/>
      <c r="R124" s="243" t="s">
        <v>11</v>
      </c>
      <c r="S124" s="243"/>
      <c r="T124" s="243"/>
      <c r="U124" s="243"/>
      <c r="V124" s="243"/>
      <c r="W124" s="244"/>
      <c r="X124" s="245">
        <v>45801</v>
      </c>
      <c r="Y124" s="58" t="s">
        <v>8</v>
      </c>
      <c r="Z124" s="58" t="s">
        <v>1018</v>
      </c>
      <c r="AA124" s="57">
        <v>86</v>
      </c>
      <c r="AB124" s="57">
        <v>172</v>
      </c>
    </row>
    <row r="125" spans="1:28" ht="25.2" customHeight="1" outlineLevel="1" x14ac:dyDescent="0.25">
      <c r="A125" s="239">
        <v>75</v>
      </c>
      <c r="B125" s="240" t="s">
        <v>131</v>
      </c>
      <c r="C125" s="57" t="s">
        <v>66</v>
      </c>
      <c r="D125" s="58" t="s">
        <v>72</v>
      </c>
      <c r="E125" s="241">
        <v>44342</v>
      </c>
      <c r="F125" s="242" t="s">
        <v>1006</v>
      </c>
      <c r="G125" s="243" t="s">
        <v>26</v>
      </c>
      <c r="H125" s="243" t="s">
        <v>25</v>
      </c>
      <c r="I125" s="246"/>
      <c r="J125" s="57"/>
      <c r="K125" s="57"/>
      <c r="L125" s="57"/>
      <c r="M125" s="57"/>
      <c r="N125" s="247"/>
      <c r="O125" s="57"/>
      <c r="P125" s="57"/>
      <c r="Q125" s="243"/>
      <c r="R125" s="243"/>
      <c r="S125" s="243"/>
      <c r="T125" s="243"/>
      <c r="U125" s="243" t="s">
        <v>14</v>
      </c>
      <c r="V125" s="243"/>
      <c r="W125" s="244"/>
      <c r="X125" s="245">
        <v>45801</v>
      </c>
      <c r="Y125" s="58" t="s">
        <v>8</v>
      </c>
      <c r="Z125" s="58" t="s">
        <v>1018</v>
      </c>
      <c r="AA125" s="57">
        <v>86</v>
      </c>
      <c r="AB125" s="57">
        <v>86</v>
      </c>
    </row>
    <row r="126" spans="1:28" ht="25.2" customHeight="1" outlineLevel="1" x14ac:dyDescent="0.25">
      <c r="A126" s="239">
        <v>78</v>
      </c>
      <c r="B126" s="240" t="s">
        <v>775</v>
      </c>
      <c r="C126" s="57" t="s">
        <v>66</v>
      </c>
      <c r="D126" s="58" t="s">
        <v>41</v>
      </c>
      <c r="E126" s="241">
        <v>44574</v>
      </c>
      <c r="F126" s="242" t="s">
        <v>1016</v>
      </c>
      <c r="G126" s="243" t="s">
        <v>53</v>
      </c>
      <c r="H126" s="243" t="s">
        <v>25</v>
      </c>
      <c r="I126" s="246"/>
      <c r="J126" s="57"/>
      <c r="K126" s="57"/>
      <c r="L126" s="57"/>
      <c r="M126" s="57"/>
      <c r="N126" s="247"/>
      <c r="O126" s="57" t="s">
        <v>8</v>
      </c>
      <c r="P126" s="57"/>
      <c r="Q126" s="243"/>
      <c r="R126" s="243"/>
      <c r="S126" s="243"/>
      <c r="T126" s="243"/>
      <c r="U126" s="243"/>
      <c r="V126" s="243"/>
      <c r="W126" s="244"/>
      <c r="X126" s="245">
        <v>45801</v>
      </c>
      <c r="Y126" s="58" t="s">
        <v>8</v>
      </c>
      <c r="Z126" s="58" t="s">
        <v>1018</v>
      </c>
      <c r="AA126" s="57">
        <v>86</v>
      </c>
      <c r="AB126" s="57">
        <v>258</v>
      </c>
    </row>
    <row r="127" spans="1:28" ht="25.2" customHeight="1" outlineLevel="1" x14ac:dyDescent="0.25">
      <c r="A127" s="239">
        <v>80</v>
      </c>
      <c r="B127" s="240" t="s">
        <v>78</v>
      </c>
      <c r="C127" s="57" t="s">
        <v>66</v>
      </c>
      <c r="D127" s="58" t="s">
        <v>40</v>
      </c>
      <c r="E127" s="241">
        <v>43714</v>
      </c>
      <c r="F127" s="242" t="s">
        <v>61</v>
      </c>
      <c r="G127" s="243" t="s">
        <v>53</v>
      </c>
      <c r="H127" s="243" t="s">
        <v>25</v>
      </c>
      <c r="I127" s="246"/>
      <c r="J127" s="57"/>
      <c r="K127" s="57"/>
      <c r="L127" s="57"/>
      <c r="M127" s="57"/>
      <c r="N127" s="247"/>
      <c r="O127" s="57"/>
      <c r="P127" s="57"/>
      <c r="Q127" s="243"/>
      <c r="R127" s="243"/>
      <c r="S127" s="243"/>
      <c r="T127" s="243"/>
      <c r="U127" s="243" t="s">
        <v>14</v>
      </c>
      <c r="V127" s="243"/>
      <c r="W127" s="244"/>
      <c r="X127" s="245">
        <v>45801</v>
      </c>
      <c r="Y127" s="58" t="s">
        <v>8</v>
      </c>
      <c r="Z127" s="58" t="s">
        <v>1018</v>
      </c>
      <c r="AA127" s="57">
        <v>86</v>
      </c>
      <c r="AB127" s="57">
        <v>86</v>
      </c>
    </row>
    <row r="128" spans="1:28" ht="25.2" customHeight="1" outlineLevel="1" x14ac:dyDescent="0.25">
      <c r="A128" s="239">
        <v>83</v>
      </c>
      <c r="B128" s="240" t="s">
        <v>1279</v>
      </c>
      <c r="C128" s="57" t="s">
        <v>66</v>
      </c>
      <c r="D128" s="58" t="s">
        <v>41</v>
      </c>
      <c r="E128" s="241">
        <v>44574</v>
      </c>
      <c r="F128" s="242" t="s">
        <v>994</v>
      </c>
      <c r="G128" s="243" t="s">
        <v>27</v>
      </c>
      <c r="H128" s="243" t="s">
        <v>25</v>
      </c>
      <c r="I128" s="246"/>
      <c r="J128" s="57"/>
      <c r="K128" s="57"/>
      <c r="L128" s="57"/>
      <c r="M128" s="57"/>
      <c r="N128" s="247"/>
      <c r="O128" s="57"/>
      <c r="P128" s="57"/>
      <c r="Q128" s="243"/>
      <c r="R128" s="243"/>
      <c r="S128" s="243"/>
      <c r="T128" s="243"/>
      <c r="U128" s="243" t="s">
        <v>14</v>
      </c>
      <c r="V128" s="243"/>
      <c r="W128" s="244"/>
      <c r="X128" s="245">
        <v>45801</v>
      </c>
      <c r="Y128" s="58" t="s">
        <v>8</v>
      </c>
      <c r="Z128" s="58" t="s">
        <v>1018</v>
      </c>
      <c r="AA128" s="57">
        <v>86</v>
      </c>
      <c r="AB128" s="57">
        <v>86</v>
      </c>
    </row>
    <row r="129" spans="1:28" ht="25.2" customHeight="1" outlineLevel="1" x14ac:dyDescent="0.25">
      <c r="A129" s="239">
        <v>84</v>
      </c>
      <c r="B129" s="240" t="s">
        <v>74</v>
      </c>
      <c r="C129" s="57" t="s">
        <v>66</v>
      </c>
      <c r="D129" s="58" t="s">
        <v>41</v>
      </c>
      <c r="E129" s="241">
        <v>43897</v>
      </c>
      <c r="F129" s="242" t="s">
        <v>37</v>
      </c>
      <c r="G129" s="243" t="s">
        <v>27</v>
      </c>
      <c r="H129" s="243" t="s">
        <v>25</v>
      </c>
      <c r="I129" s="246"/>
      <c r="J129" s="57"/>
      <c r="K129" s="57"/>
      <c r="L129" s="57"/>
      <c r="M129" s="57"/>
      <c r="N129" s="247"/>
      <c r="O129" s="57"/>
      <c r="P129" s="57"/>
      <c r="Q129" s="243"/>
      <c r="R129" s="243" t="s">
        <v>11</v>
      </c>
      <c r="S129" s="243"/>
      <c r="T129" s="243"/>
      <c r="U129" s="243"/>
      <c r="V129" s="243"/>
      <c r="W129" s="244"/>
      <c r="X129" s="245">
        <v>45801</v>
      </c>
      <c r="Y129" s="58" t="s">
        <v>8</v>
      </c>
      <c r="Z129" s="58" t="s">
        <v>1018</v>
      </c>
      <c r="AA129" s="57">
        <v>86</v>
      </c>
      <c r="AB129" s="57">
        <v>172</v>
      </c>
    </row>
    <row r="130" spans="1:28" ht="25.2" customHeight="1" outlineLevel="1" x14ac:dyDescent="0.25">
      <c r="A130" s="239">
        <v>87</v>
      </c>
      <c r="B130" s="240" t="s">
        <v>1280</v>
      </c>
      <c r="C130" s="57" t="s">
        <v>66</v>
      </c>
      <c r="D130" s="58" t="s">
        <v>68</v>
      </c>
      <c r="E130" s="241">
        <v>42765</v>
      </c>
      <c r="F130" s="242" t="s">
        <v>114</v>
      </c>
      <c r="G130" s="243" t="s">
        <v>39</v>
      </c>
      <c r="H130" s="243" t="s">
        <v>25</v>
      </c>
      <c r="I130" s="246"/>
      <c r="J130" s="57"/>
      <c r="K130" s="57"/>
      <c r="L130" s="57"/>
      <c r="M130" s="57"/>
      <c r="N130" s="247"/>
      <c r="O130" s="57"/>
      <c r="P130" s="57"/>
      <c r="Q130" s="243" t="s">
        <v>10</v>
      </c>
      <c r="R130" s="243"/>
      <c r="S130" s="243"/>
      <c r="T130" s="243"/>
      <c r="U130" s="243"/>
      <c r="V130" s="243"/>
      <c r="W130" s="244"/>
      <c r="X130" s="245">
        <v>45801</v>
      </c>
      <c r="Y130" s="58" t="s">
        <v>8</v>
      </c>
      <c r="Z130" s="58" t="s">
        <v>1018</v>
      </c>
      <c r="AA130" s="57">
        <v>86</v>
      </c>
      <c r="AB130" s="57">
        <v>258</v>
      </c>
    </row>
    <row r="131" spans="1:28" ht="25.2" customHeight="1" outlineLevel="1" x14ac:dyDescent="0.25">
      <c r="A131" s="239">
        <v>89</v>
      </c>
      <c r="B131" s="240" t="s">
        <v>1281</v>
      </c>
      <c r="C131" s="57" t="s">
        <v>66</v>
      </c>
      <c r="D131" s="58" t="s">
        <v>44</v>
      </c>
      <c r="E131" s="241">
        <v>42792</v>
      </c>
      <c r="F131" s="242" t="s">
        <v>1266</v>
      </c>
      <c r="G131" s="243" t="s">
        <v>39</v>
      </c>
      <c r="H131" s="243" t="s">
        <v>25</v>
      </c>
      <c r="I131" s="246"/>
      <c r="J131" s="57"/>
      <c r="K131" s="57"/>
      <c r="L131" s="57"/>
      <c r="M131" s="57"/>
      <c r="N131" s="247"/>
      <c r="O131" s="57"/>
      <c r="P131" s="57"/>
      <c r="Q131" s="243"/>
      <c r="R131" s="243"/>
      <c r="S131" s="243"/>
      <c r="T131" s="243"/>
      <c r="U131" s="243"/>
      <c r="V131" s="243" t="s">
        <v>16</v>
      </c>
      <c r="W131" s="244"/>
      <c r="X131" s="245">
        <v>45801</v>
      </c>
      <c r="Y131" s="58" t="s">
        <v>8</v>
      </c>
      <c r="Z131" s="58" t="s">
        <v>1018</v>
      </c>
      <c r="AA131" s="57">
        <v>86</v>
      </c>
      <c r="AB131" s="57">
        <v>86</v>
      </c>
    </row>
    <row r="132" spans="1:28" ht="25.5" customHeight="1" x14ac:dyDescent="0.3">
      <c r="A132" s="297" t="s">
        <v>1691</v>
      </c>
      <c r="B132" s="298"/>
      <c r="C132" s="299" t="s">
        <v>1690</v>
      </c>
      <c r="D132" s="300"/>
      <c r="E132" s="300"/>
      <c r="F132" s="300"/>
      <c r="G132" s="300"/>
      <c r="H132" s="300"/>
      <c r="I132" s="300"/>
      <c r="J132" s="300"/>
      <c r="K132" s="300"/>
      <c r="L132" s="300"/>
      <c r="M132" s="300"/>
      <c r="N132" s="300"/>
      <c r="O132" s="300"/>
      <c r="P132" s="300"/>
      <c r="Q132" s="300"/>
      <c r="R132" s="300"/>
      <c r="S132" s="300"/>
      <c r="T132" s="300"/>
      <c r="U132" s="300"/>
      <c r="V132" s="300"/>
      <c r="W132" s="300"/>
      <c r="X132" s="300"/>
      <c r="Y132" s="300"/>
      <c r="Z132" s="300"/>
      <c r="AA132" s="300"/>
      <c r="AB132" s="300"/>
    </row>
    <row r="133" spans="1:28" ht="25.2" customHeight="1" outlineLevel="1" x14ac:dyDescent="0.25">
      <c r="A133" s="239">
        <v>8</v>
      </c>
      <c r="B133" s="240" t="s">
        <v>1268</v>
      </c>
      <c r="C133" s="57" t="s">
        <v>67</v>
      </c>
      <c r="D133" s="58" t="s">
        <v>111</v>
      </c>
      <c r="E133" s="241">
        <v>45410</v>
      </c>
      <c r="F133" s="242" t="s">
        <v>1247</v>
      </c>
      <c r="G133" s="243" t="s">
        <v>23</v>
      </c>
      <c r="H133" s="243" t="s">
        <v>25</v>
      </c>
      <c r="I133" s="246" t="s">
        <v>137</v>
      </c>
      <c r="J133" s="57"/>
      <c r="K133" s="57"/>
      <c r="L133" s="57"/>
      <c r="M133" s="57"/>
      <c r="N133" s="247"/>
      <c r="O133" s="57"/>
      <c r="P133" s="57"/>
      <c r="Q133" s="243"/>
      <c r="R133" s="243"/>
      <c r="S133" s="243" t="s">
        <v>12</v>
      </c>
      <c r="T133" s="243"/>
      <c r="U133" s="243"/>
      <c r="V133" s="243"/>
      <c r="W133" s="244"/>
      <c r="X133" s="245">
        <v>45802</v>
      </c>
      <c r="Y133" s="58" t="s">
        <v>64</v>
      </c>
      <c r="Z133" s="58" t="s">
        <v>1018</v>
      </c>
      <c r="AA133" s="57">
        <v>71</v>
      </c>
      <c r="AB133" s="57">
        <v>142</v>
      </c>
    </row>
    <row r="134" spans="1:28" ht="25.2" customHeight="1" outlineLevel="1" x14ac:dyDescent="0.25">
      <c r="A134" s="239">
        <v>12</v>
      </c>
      <c r="B134" s="240" t="s">
        <v>1270</v>
      </c>
      <c r="C134" s="57" t="s">
        <v>67</v>
      </c>
      <c r="D134" s="58" t="s">
        <v>41</v>
      </c>
      <c r="E134" s="241">
        <v>45281</v>
      </c>
      <c r="F134" s="242" t="s">
        <v>1249</v>
      </c>
      <c r="G134" s="243" t="s">
        <v>35</v>
      </c>
      <c r="H134" s="243" t="s">
        <v>25</v>
      </c>
      <c r="I134" s="246"/>
      <c r="J134" s="57"/>
      <c r="K134" s="57"/>
      <c r="L134" s="57"/>
      <c r="M134" s="57"/>
      <c r="N134" s="247"/>
      <c r="O134" s="57"/>
      <c r="P134" s="57"/>
      <c r="Q134" s="243"/>
      <c r="R134" s="243"/>
      <c r="S134" s="243" t="s">
        <v>12</v>
      </c>
      <c r="T134" s="243"/>
      <c r="U134" s="243"/>
      <c r="V134" s="243"/>
      <c r="W134" s="244"/>
      <c r="X134" s="245">
        <v>45802</v>
      </c>
      <c r="Y134" s="58" t="s">
        <v>64</v>
      </c>
      <c r="Z134" s="58" t="s">
        <v>1018</v>
      </c>
      <c r="AA134" s="57">
        <v>71</v>
      </c>
      <c r="AB134" s="57">
        <v>71</v>
      </c>
    </row>
    <row r="135" spans="1:28" ht="25.2" customHeight="1" outlineLevel="1" x14ac:dyDescent="0.25">
      <c r="A135" s="239">
        <v>14</v>
      </c>
      <c r="B135" s="240" t="s">
        <v>1648</v>
      </c>
      <c r="C135" s="57" t="s">
        <v>67</v>
      </c>
      <c r="D135" s="58" t="s">
        <v>41</v>
      </c>
      <c r="E135" s="241">
        <v>45080</v>
      </c>
      <c r="F135" s="242" t="s">
        <v>1285</v>
      </c>
      <c r="G135" s="243" t="s">
        <v>24</v>
      </c>
      <c r="H135" s="243" t="s">
        <v>25</v>
      </c>
      <c r="I135" s="246"/>
      <c r="J135" s="57"/>
      <c r="K135" s="57"/>
      <c r="L135" s="57"/>
      <c r="M135" s="57"/>
      <c r="N135" s="247"/>
      <c r="O135" s="57"/>
      <c r="P135" s="57"/>
      <c r="Q135" s="243"/>
      <c r="R135" s="243" t="s">
        <v>11</v>
      </c>
      <c r="S135" s="243"/>
      <c r="T135" s="243"/>
      <c r="U135" s="243"/>
      <c r="V135" s="243"/>
      <c r="W135" s="244"/>
      <c r="X135" s="245">
        <v>45802</v>
      </c>
      <c r="Y135" s="58" t="s">
        <v>64</v>
      </c>
      <c r="Z135" s="58" t="s">
        <v>1018</v>
      </c>
      <c r="AA135" s="57">
        <v>71</v>
      </c>
      <c r="AB135" s="57">
        <v>71</v>
      </c>
    </row>
    <row r="136" spans="1:28" ht="25.2" customHeight="1" outlineLevel="1" x14ac:dyDescent="0.25">
      <c r="A136" s="239">
        <v>21</v>
      </c>
      <c r="B136" s="240" t="s">
        <v>649</v>
      </c>
      <c r="C136" s="57" t="s">
        <v>67</v>
      </c>
      <c r="D136" s="58" t="s">
        <v>687</v>
      </c>
      <c r="E136" s="241">
        <v>44503</v>
      </c>
      <c r="F136" s="242" t="s">
        <v>997</v>
      </c>
      <c r="G136" s="243" t="s">
        <v>26</v>
      </c>
      <c r="H136" s="243" t="s">
        <v>25</v>
      </c>
      <c r="I136" s="246"/>
      <c r="J136" s="57"/>
      <c r="K136" s="57"/>
      <c r="L136" s="57"/>
      <c r="M136" s="57"/>
      <c r="N136" s="247"/>
      <c r="O136" s="57"/>
      <c r="P136" s="57"/>
      <c r="Q136" s="243"/>
      <c r="R136" s="243" t="s">
        <v>11</v>
      </c>
      <c r="S136" s="243"/>
      <c r="T136" s="243"/>
      <c r="U136" s="243"/>
      <c r="V136" s="243"/>
      <c r="W136" s="244"/>
      <c r="X136" s="245">
        <v>45802</v>
      </c>
      <c r="Y136" s="58" t="s">
        <v>64</v>
      </c>
      <c r="Z136" s="58" t="s">
        <v>1018</v>
      </c>
      <c r="AA136" s="57">
        <v>71</v>
      </c>
      <c r="AB136" s="57">
        <v>71</v>
      </c>
    </row>
    <row r="137" spans="1:28" ht="25.2" customHeight="1" outlineLevel="1" x14ac:dyDescent="0.25">
      <c r="A137" s="239">
        <v>29</v>
      </c>
      <c r="B137" s="240" t="s">
        <v>69</v>
      </c>
      <c r="C137" s="57" t="s">
        <v>67</v>
      </c>
      <c r="D137" s="58" t="s">
        <v>70</v>
      </c>
      <c r="E137" s="241">
        <v>43475</v>
      </c>
      <c r="F137" s="242" t="s">
        <v>52</v>
      </c>
      <c r="G137" s="243" t="s">
        <v>53</v>
      </c>
      <c r="H137" s="243" t="s">
        <v>25</v>
      </c>
      <c r="I137" s="246"/>
      <c r="J137" s="57"/>
      <c r="K137" s="57"/>
      <c r="L137" s="57"/>
      <c r="M137" s="57"/>
      <c r="N137" s="247"/>
      <c r="O137" s="57"/>
      <c r="P137" s="57"/>
      <c r="Q137" s="243"/>
      <c r="R137" s="243" t="s">
        <v>11</v>
      </c>
      <c r="S137" s="243"/>
      <c r="T137" s="243"/>
      <c r="U137" s="243"/>
      <c r="V137" s="243"/>
      <c r="W137" s="244"/>
      <c r="X137" s="245">
        <v>45802</v>
      </c>
      <c r="Y137" s="58" t="s">
        <v>64</v>
      </c>
      <c r="Z137" s="58" t="s">
        <v>1018</v>
      </c>
      <c r="AA137" s="57">
        <v>71</v>
      </c>
      <c r="AB137" s="57">
        <v>71</v>
      </c>
    </row>
    <row r="138" spans="1:28" ht="25.2" customHeight="1" outlineLevel="1" x14ac:dyDescent="0.25">
      <c r="A138" s="239">
        <v>32</v>
      </c>
      <c r="B138" s="240" t="s">
        <v>1075</v>
      </c>
      <c r="C138" s="57" t="s">
        <v>67</v>
      </c>
      <c r="D138" s="58" t="s">
        <v>1133</v>
      </c>
      <c r="E138" s="241">
        <v>43914</v>
      </c>
      <c r="F138" s="242" t="s">
        <v>1046</v>
      </c>
      <c r="G138" s="243" t="s">
        <v>27</v>
      </c>
      <c r="H138" s="243" t="s">
        <v>25</v>
      </c>
      <c r="I138" s="246"/>
      <c r="J138" s="57"/>
      <c r="K138" s="57" t="s">
        <v>135</v>
      </c>
      <c r="L138" s="57"/>
      <c r="M138" s="57"/>
      <c r="N138" s="247"/>
      <c r="O138" s="57"/>
      <c r="P138" s="57"/>
      <c r="Q138" s="243"/>
      <c r="R138" s="243" t="s">
        <v>11</v>
      </c>
      <c r="S138" s="243"/>
      <c r="T138" s="243"/>
      <c r="U138" s="243"/>
      <c r="V138" s="243"/>
      <c r="W138" s="244"/>
      <c r="X138" s="245">
        <v>45802</v>
      </c>
      <c r="Y138" s="58" t="s">
        <v>64</v>
      </c>
      <c r="Z138" s="58" t="s">
        <v>1018</v>
      </c>
      <c r="AA138" s="57">
        <v>71</v>
      </c>
      <c r="AB138" s="57">
        <v>142</v>
      </c>
    </row>
    <row r="139" spans="1:28" ht="25.2" customHeight="1" outlineLevel="1" x14ac:dyDescent="0.25">
      <c r="A139" s="239">
        <v>35</v>
      </c>
      <c r="B139" s="240" t="s">
        <v>215</v>
      </c>
      <c r="C139" s="57" t="s">
        <v>67</v>
      </c>
      <c r="D139" s="58" t="s">
        <v>266</v>
      </c>
      <c r="E139" s="241">
        <v>42492</v>
      </c>
      <c r="F139" s="242" t="s">
        <v>54</v>
      </c>
      <c r="G139" s="243" t="s">
        <v>39</v>
      </c>
      <c r="H139" s="243" t="s">
        <v>25</v>
      </c>
      <c r="I139" s="246"/>
      <c r="J139" s="57"/>
      <c r="K139" s="57"/>
      <c r="L139" s="57"/>
      <c r="M139" s="57" t="s">
        <v>140</v>
      </c>
      <c r="N139" s="247"/>
      <c r="O139" s="57"/>
      <c r="P139" s="57"/>
      <c r="Q139" s="243"/>
      <c r="R139" s="243"/>
      <c r="S139" s="243"/>
      <c r="T139" s="243" t="s">
        <v>13</v>
      </c>
      <c r="U139" s="243"/>
      <c r="V139" s="243"/>
      <c r="W139" s="244"/>
      <c r="X139" s="245">
        <v>45802</v>
      </c>
      <c r="Y139" s="58" t="s">
        <v>64</v>
      </c>
      <c r="Z139" s="58" t="s">
        <v>1018</v>
      </c>
      <c r="AA139" s="57">
        <v>71</v>
      </c>
      <c r="AB139" s="57">
        <v>142</v>
      </c>
    </row>
    <row r="140" spans="1:28" ht="25.2" customHeight="1" outlineLevel="1" x14ac:dyDescent="0.25">
      <c r="A140" s="239">
        <v>42</v>
      </c>
      <c r="B140" s="240" t="s">
        <v>1273</v>
      </c>
      <c r="C140" s="57" t="s">
        <v>66</v>
      </c>
      <c r="D140" s="58" t="s">
        <v>111</v>
      </c>
      <c r="E140" s="241">
        <v>45471</v>
      </c>
      <c r="F140" s="242" t="s">
        <v>1257</v>
      </c>
      <c r="G140" s="243" t="s">
        <v>23</v>
      </c>
      <c r="H140" s="243" t="s">
        <v>25</v>
      </c>
      <c r="I140" s="246"/>
      <c r="J140" s="57" t="s">
        <v>138</v>
      </c>
      <c r="K140" s="57"/>
      <c r="L140" s="57"/>
      <c r="M140" s="57"/>
      <c r="N140" s="247"/>
      <c r="O140" s="57"/>
      <c r="P140" s="57"/>
      <c r="Q140" s="243"/>
      <c r="R140" s="243"/>
      <c r="S140" s="243" t="s">
        <v>12</v>
      </c>
      <c r="T140" s="243"/>
      <c r="U140" s="243"/>
      <c r="V140" s="243"/>
      <c r="W140" s="244"/>
      <c r="X140" s="245">
        <v>45802</v>
      </c>
      <c r="Y140" s="58" t="s">
        <v>64</v>
      </c>
      <c r="Z140" s="58" t="s">
        <v>1018</v>
      </c>
      <c r="AA140" s="57">
        <v>71</v>
      </c>
      <c r="AB140" s="57">
        <v>142</v>
      </c>
    </row>
    <row r="141" spans="1:28" ht="25.2" customHeight="1" outlineLevel="1" x14ac:dyDescent="0.25">
      <c r="A141" s="239">
        <v>47</v>
      </c>
      <c r="B141" s="240" t="s">
        <v>1701</v>
      </c>
      <c r="C141" s="57" t="s">
        <v>66</v>
      </c>
      <c r="D141" s="58" t="s">
        <v>41</v>
      </c>
      <c r="E141" s="241">
        <v>45281</v>
      </c>
      <c r="F141" s="242" t="s">
        <v>1290</v>
      </c>
      <c r="G141" s="243" t="s">
        <v>35</v>
      </c>
      <c r="H141" s="243" t="s">
        <v>25</v>
      </c>
      <c r="I141" s="246"/>
      <c r="J141" s="57"/>
      <c r="K141" s="57"/>
      <c r="L141" s="57"/>
      <c r="M141" s="57"/>
      <c r="N141" s="247"/>
      <c r="O141" s="57"/>
      <c r="P141" s="57"/>
      <c r="Q141" s="243"/>
      <c r="R141" s="243"/>
      <c r="S141" s="243" t="s">
        <v>12</v>
      </c>
      <c r="T141" s="243"/>
      <c r="U141" s="243"/>
      <c r="V141" s="243"/>
      <c r="W141" s="244"/>
      <c r="X141" s="245">
        <v>45802</v>
      </c>
      <c r="Y141" s="58" t="s">
        <v>64</v>
      </c>
      <c r="Z141" s="58" t="s">
        <v>1018</v>
      </c>
      <c r="AA141" s="57">
        <v>71</v>
      </c>
      <c r="AB141" s="57">
        <v>71</v>
      </c>
    </row>
    <row r="142" spans="1:28" ht="25.2" customHeight="1" outlineLevel="1" x14ac:dyDescent="0.25">
      <c r="A142" s="239">
        <v>54</v>
      </c>
      <c r="B142" s="240" t="s">
        <v>1652</v>
      </c>
      <c r="C142" s="57" t="s">
        <v>66</v>
      </c>
      <c r="D142" s="58" t="s">
        <v>41</v>
      </c>
      <c r="E142" s="241">
        <v>45080</v>
      </c>
      <c r="F142" s="242" t="s">
        <v>1292</v>
      </c>
      <c r="G142" s="243" t="s">
        <v>24</v>
      </c>
      <c r="H142" s="243" t="s">
        <v>25</v>
      </c>
      <c r="I142" s="246"/>
      <c r="J142" s="57"/>
      <c r="K142" s="57"/>
      <c r="L142" s="57"/>
      <c r="M142" s="57"/>
      <c r="N142" s="247"/>
      <c r="O142" s="57"/>
      <c r="P142" s="57"/>
      <c r="Q142" s="243"/>
      <c r="R142" s="243" t="s">
        <v>11</v>
      </c>
      <c r="S142" s="243"/>
      <c r="T142" s="243"/>
      <c r="U142" s="243"/>
      <c r="V142" s="243"/>
      <c r="W142" s="244"/>
      <c r="X142" s="245">
        <v>45802</v>
      </c>
      <c r="Y142" s="58" t="s">
        <v>64</v>
      </c>
      <c r="Z142" s="58" t="s">
        <v>1018</v>
      </c>
      <c r="AA142" s="57">
        <v>71</v>
      </c>
      <c r="AB142" s="57">
        <v>71</v>
      </c>
    </row>
    <row r="143" spans="1:28" ht="25.2" customHeight="1" outlineLevel="1" x14ac:dyDescent="0.25">
      <c r="A143" s="239">
        <v>57</v>
      </c>
      <c r="B143" s="240" t="s">
        <v>1704</v>
      </c>
      <c r="C143" s="57" t="s">
        <v>66</v>
      </c>
      <c r="D143" s="58" t="s">
        <v>44</v>
      </c>
      <c r="E143" s="241">
        <v>44984</v>
      </c>
      <c r="F143" s="242" t="s">
        <v>1294</v>
      </c>
      <c r="G143" s="243" t="s">
        <v>26</v>
      </c>
      <c r="H143" s="243" t="s">
        <v>25</v>
      </c>
      <c r="I143" s="246"/>
      <c r="J143" s="57"/>
      <c r="K143" s="57"/>
      <c r="L143" s="57"/>
      <c r="M143" s="57"/>
      <c r="N143" s="247"/>
      <c r="O143" s="57"/>
      <c r="P143" s="57"/>
      <c r="Q143" s="243"/>
      <c r="R143" s="243" t="s">
        <v>11</v>
      </c>
      <c r="S143" s="243"/>
      <c r="T143" s="243"/>
      <c r="U143" s="243"/>
      <c r="V143" s="243"/>
      <c r="W143" s="244"/>
      <c r="X143" s="245">
        <v>45802</v>
      </c>
      <c r="Y143" s="58" t="s">
        <v>64</v>
      </c>
      <c r="Z143" s="58" t="s">
        <v>1018</v>
      </c>
      <c r="AA143" s="57">
        <v>71</v>
      </c>
      <c r="AB143" s="57">
        <v>71</v>
      </c>
    </row>
    <row r="144" spans="1:28" ht="25.2" customHeight="1" outlineLevel="1" x14ac:dyDescent="0.25">
      <c r="A144" s="239">
        <v>66</v>
      </c>
      <c r="B144" s="240" t="s">
        <v>775</v>
      </c>
      <c r="C144" s="57" t="s">
        <v>66</v>
      </c>
      <c r="D144" s="58" t="s">
        <v>41</v>
      </c>
      <c r="E144" s="241">
        <v>44574</v>
      </c>
      <c r="F144" s="242" t="s">
        <v>1016</v>
      </c>
      <c r="G144" s="243" t="s">
        <v>53</v>
      </c>
      <c r="H144" s="243" t="s">
        <v>25</v>
      </c>
      <c r="I144" s="246"/>
      <c r="J144" s="57"/>
      <c r="K144" s="57"/>
      <c r="L144" s="57"/>
      <c r="M144" s="57"/>
      <c r="N144" s="247"/>
      <c r="O144" s="57"/>
      <c r="P144" s="57"/>
      <c r="Q144" s="243"/>
      <c r="R144" s="243" t="s">
        <v>11</v>
      </c>
      <c r="S144" s="243"/>
      <c r="T144" s="243"/>
      <c r="U144" s="243"/>
      <c r="V144" s="243"/>
      <c r="W144" s="244"/>
      <c r="X144" s="245">
        <v>45802</v>
      </c>
      <c r="Y144" s="58" t="s">
        <v>64</v>
      </c>
      <c r="Z144" s="58" t="s">
        <v>1018</v>
      </c>
      <c r="AA144" s="57">
        <v>71</v>
      </c>
      <c r="AB144" s="57">
        <v>71</v>
      </c>
    </row>
    <row r="145" spans="1:28" ht="25.2" customHeight="1" outlineLevel="1" x14ac:dyDescent="0.25">
      <c r="A145" s="239">
        <v>71</v>
      </c>
      <c r="B145" s="240" t="s">
        <v>74</v>
      </c>
      <c r="C145" s="57" t="s">
        <v>66</v>
      </c>
      <c r="D145" s="58" t="s">
        <v>41</v>
      </c>
      <c r="E145" s="241">
        <v>43897</v>
      </c>
      <c r="F145" s="242" t="s">
        <v>37</v>
      </c>
      <c r="G145" s="243" t="s">
        <v>27</v>
      </c>
      <c r="H145" s="243" t="s">
        <v>25</v>
      </c>
      <c r="I145" s="246"/>
      <c r="J145" s="57"/>
      <c r="K145" s="57"/>
      <c r="L145" s="57" t="s">
        <v>136</v>
      </c>
      <c r="M145" s="57"/>
      <c r="N145" s="247"/>
      <c r="O145" s="57"/>
      <c r="P145" s="57"/>
      <c r="Q145" s="243"/>
      <c r="R145" s="243" t="s">
        <v>11</v>
      </c>
      <c r="S145" s="243"/>
      <c r="T145" s="243"/>
      <c r="U145" s="243"/>
      <c r="V145" s="243"/>
      <c r="W145" s="244"/>
      <c r="X145" s="245">
        <v>45802</v>
      </c>
      <c r="Y145" s="58" t="s">
        <v>64</v>
      </c>
      <c r="Z145" s="58" t="s">
        <v>1018</v>
      </c>
      <c r="AA145" s="57">
        <v>71</v>
      </c>
      <c r="AB145" s="57">
        <v>142</v>
      </c>
    </row>
    <row r="146" spans="1:28" ht="25.2" customHeight="1" outlineLevel="1" x14ac:dyDescent="0.25">
      <c r="A146" s="239">
        <v>74</v>
      </c>
      <c r="B146" s="240" t="s">
        <v>1280</v>
      </c>
      <c r="C146" s="57" t="s">
        <v>66</v>
      </c>
      <c r="D146" s="58" t="s">
        <v>68</v>
      </c>
      <c r="E146" s="241">
        <v>42765</v>
      </c>
      <c r="F146" s="242" t="s">
        <v>114</v>
      </c>
      <c r="G146" s="243" t="s">
        <v>39</v>
      </c>
      <c r="H146" s="243" t="s">
        <v>25</v>
      </c>
      <c r="I146" s="246"/>
      <c r="J146" s="57"/>
      <c r="K146" s="57"/>
      <c r="L146" s="57"/>
      <c r="M146" s="57"/>
      <c r="N146" s="247" t="s">
        <v>141</v>
      </c>
      <c r="O146" s="57"/>
      <c r="P146" s="57"/>
      <c r="Q146" s="243"/>
      <c r="R146" s="243"/>
      <c r="S146" s="243"/>
      <c r="T146" s="243" t="s">
        <v>13</v>
      </c>
      <c r="U146" s="243"/>
      <c r="V146" s="243"/>
      <c r="W146" s="244"/>
      <c r="X146" s="245">
        <v>45802</v>
      </c>
      <c r="Y146" s="58" t="s">
        <v>64</v>
      </c>
      <c r="Z146" s="58" t="s">
        <v>1018</v>
      </c>
      <c r="AA146" s="57">
        <v>71</v>
      </c>
      <c r="AB146" s="57">
        <v>142</v>
      </c>
    </row>
    <row r="147" spans="1:28" ht="25.5" customHeight="1" x14ac:dyDescent="0.3">
      <c r="A147" s="297" t="s">
        <v>1688</v>
      </c>
      <c r="B147" s="298"/>
      <c r="C147" s="299" t="s">
        <v>1689</v>
      </c>
      <c r="D147" s="300"/>
      <c r="E147" s="300"/>
      <c r="F147" s="300"/>
      <c r="G147" s="300"/>
      <c r="H147" s="300"/>
      <c r="I147" s="300"/>
      <c r="J147" s="300"/>
      <c r="K147" s="300"/>
      <c r="L147" s="300"/>
      <c r="M147" s="300"/>
      <c r="N147" s="300"/>
      <c r="O147" s="300"/>
      <c r="P147" s="300"/>
      <c r="Q147" s="300"/>
      <c r="R147" s="300"/>
      <c r="S147" s="300"/>
      <c r="T147" s="300"/>
      <c r="U147" s="300"/>
      <c r="V147" s="300"/>
      <c r="W147" s="300"/>
      <c r="X147" s="300"/>
      <c r="Y147" s="300"/>
      <c r="Z147" s="300"/>
      <c r="AA147" s="300"/>
      <c r="AB147" s="300"/>
    </row>
    <row r="148" spans="1:28" ht="25.2" customHeight="1" outlineLevel="1" x14ac:dyDescent="0.25">
      <c r="A148" s="239">
        <v>1</v>
      </c>
      <c r="B148" s="240" t="s">
        <v>1269</v>
      </c>
      <c r="C148" s="57" t="s">
        <v>67</v>
      </c>
      <c r="D148" s="58" t="s">
        <v>73</v>
      </c>
      <c r="E148" s="241">
        <v>45414</v>
      </c>
      <c r="F148" s="242">
        <v>7057568</v>
      </c>
      <c r="G148" s="243" t="s">
        <v>23</v>
      </c>
      <c r="H148" s="243" t="s">
        <v>25</v>
      </c>
      <c r="I148" s="246" t="s">
        <v>137</v>
      </c>
      <c r="J148" s="57"/>
      <c r="K148" s="57"/>
      <c r="L148" s="57"/>
      <c r="M148" s="57"/>
      <c r="N148" s="247"/>
      <c r="O148" s="57"/>
      <c r="P148" s="57"/>
      <c r="Q148" s="243"/>
      <c r="R148" s="243"/>
      <c r="S148" s="243" t="s">
        <v>12</v>
      </c>
      <c r="T148" s="243"/>
      <c r="U148" s="243"/>
      <c r="V148" s="243"/>
      <c r="W148" s="244"/>
      <c r="X148" s="245">
        <v>45808</v>
      </c>
      <c r="Y148" s="58" t="s">
        <v>11</v>
      </c>
      <c r="Z148" s="58" t="s">
        <v>1618</v>
      </c>
      <c r="AA148" s="57">
        <v>11</v>
      </c>
      <c r="AB148" s="57">
        <v>11</v>
      </c>
    </row>
    <row r="149" spans="1:28" ht="25.2" customHeight="1" outlineLevel="1" x14ac:dyDescent="0.25">
      <c r="A149" s="239">
        <v>5</v>
      </c>
      <c r="B149" s="240" t="s">
        <v>532</v>
      </c>
      <c r="C149" s="57" t="s">
        <v>67</v>
      </c>
      <c r="D149" s="58" t="s">
        <v>44</v>
      </c>
      <c r="E149" s="241">
        <v>44576</v>
      </c>
      <c r="F149" s="242">
        <v>6414412</v>
      </c>
      <c r="G149" s="243" t="s">
        <v>27</v>
      </c>
      <c r="H149" s="243" t="s">
        <v>25</v>
      </c>
      <c r="I149" s="246"/>
      <c r="J149" s="57"/>
      <c r="K149" s="57" t="s">
        <v>135</v>
      </c>
      <c r="L149" s="57"/>
      <c r="M149" s="57"/>
      <c r="N149" s="247"/>
      <c r="O149" s="57"/>
      <c r="P149" s="57"/>
      <c r="Q149" s="243"/>
      <c r="R149" s="243" t="s">
        <v>11</v>
      </c>
      <c r="S149" s="243"/>
      <c r="T149" s="243"/>
      <c r="U149" s="243"/>
      <c r="V149" s="243"/>
      <c r="W149" s="244"/>
      <c r="X149" s="245">
        <v>45808</v>
      </c>
      <c r="Y149" s="58" t="s">
        <v>11</v>
      </c>
      <c r="Z149" s="58" t="s">
        <v>1618</v>
      </c>
      <c r="AA149" s="57">
        <v>11</v>
      </c>
      <c r="AB149" s="57">
        <v>11</v>
      </c>
    </row>
    <row r="150" spans="1:28" ht="25.2" customHeight="1" outlineLevel="1" x14ac:dyDescent="0.25">
      <c r="A150" s="239">
        <v>7</v>
      </c>
      <c r="B150" s="240" t="s">
        <v>1313</v>
      </c>
      <c r="C150" s="57" t="s">
        <v>66</v>
      </c>
      <c r="D150" s="267" t="s">
        <v>1717</v>
      </c>
      <c r="E150" s="241">
        <v>45460</v>
      </c>
      <c r="F150" s="242">
        <v>7180781</v>
      </c>
      <c r="G150" s="243" t="s">
        <v>23</v>
      </c>
      <c r="H150" s="243" t="s">
        <v>25</v>
      </c>
      <c r="I150" s="246"/>
      <c r="J150" s="57" t="s">
        <v>138</v>
      </c>
      <c r="K150" s="57"/>
      <c r="L150" s="57"/>
      <c r="M150" s="57"/>
      <c r="N150" s="247"/>
      <c r="O150" s="57"/>
      <c r="P150" s="57"/>
      <c r="Q150" s="243"/>
      <c r="R150" s="243"/>
      <c r="S150" s="243" t="s">
        <v>12</v>
      </c>
      <c r="T150" s="243"/>
      <c r="U150" s="243"/>
      <c r="V150" s="243"/>
      <c r="W150" s="244"/>
      <c r="X150" s="245">
        <v>45808</v>
      </c>
      <c r="Y150" s="58" t="s">
        <v>11</v>
      </c>
      <c r="Z150" s="58" t="s">
        <v>1618</v>
      </c>
      <c r="AA150" s="57">
        <v>11</v>
      </c>
      <c r="AB150" s="57">
        <v>11</v>
      </c>
    </row>
    <row r="151" spans="1:28" ht="25.2" customHeight="1" outlineLevel="1" x14ac:dyDescent="0.25">
      <c r="A151" s="239">
        <v>11</v>
      </c>
      <c r="B151" s="240" t="s">
        <v>1404</v>
      </c>
      <c r="C151" s="57" t="s">
        <v>66</v>
      </c>
      <c r="D151" s="58"/>
      <c r="E151" s="241">
        <v>44985</v>
      </c>
      <c r="F151" s="242">
        <v>6736275</v>
      </c>
      <c r="G151" s="243" t="s">
        <v>27</v>
      </c>
      <c r="H151" s="243" t="s">
        <v>25</v>
      </c>
      <c r="I151" s="246"/>
      <c r="J151" s="57"/>
      <c r="K151" s="57"/>
      <c r="L151" s="57" t="s">
        <v>136</v>
      </c>
      <c r="M151" s="57"/>
      <c r="N151" s="247"/>
      <c r="O151" s="57"/>
      <c r="P151" s="57"/>
      <c r="Q151" s="243"/>
      <c r="R151" s="243" t="s">
        <v>11</v>
      </c>
      <c r="S151" s="243"/>
      <c r="T151" s="243"/>
      <c r="U151" s="243"/>
      <c r="V151" s="243"/>
      <c r="W151" s="244"/>
      <c r="X151" s="245">
        <v>45808</v>
      </c>
      <c r="Y151" s="58" t="s">
        <v>11</v>
      </c>
      <c r="Z151" s="58" t="s">
        <v>1618</v>
      </c>
      <c r="AA151" s="57">
        <v>11</v>
      </c>
      <c r="AB151" s="57">
        <v>11</v>
      </c>
    </row>
    <row r="152" spans="1:28" ht="25.2" customHeight="1" outlineLevel="1" x14ac:dyDescent="0.25">
      <c r="A152" s="239">
        <v>13</v>
      </c>
      <c r="B152" s="240" t="s">
        <v>1634</v>
      </c>
      <c r="C152" s="57" t="s">
        <v>66</v>
      </c>
      <c r="D152" s="58" t="s">
        <v>429</v>
      </c>
      <c r="E152" s="241">
        <v>42744</v>
      </c>
      <c r="F152" s="242">
        <v>4769174</v>
      </c>
      <c r="G152" s="243" t="s">
        <v>39</v>
      </c>
      <c r="H152" s="243" t="s">
        <v>25</v>
      </c>
      <c r="I152" s="246"/>
      <c r="J152" s="57"/>
      <c r="K152" s="57"/>
      <c r="L152" s="57"/>
      <c r="M152" s="57"/>
      <c r="N152" s="247" t="s">
        <v>141</v>
      </c>
      <c r="O152" s="57"/>
      <c r="P152" s="57"/>
      <c r="Q152" s="243"/>
      <c r="R152" s="243"/>
      <c r="S152" s="243"/>
      <c r="T152" s="243" t="s">
        <v>13</v>
      </c>
      <c r="U152" s="243"/>
      <c r="V152" s="243"/>
      <c r="W152" s="244"/>
      <c r="X152" s="245">
        <v>45808</v>
      </c>
      <c r="Y152" s="58" t="s">
        <v>11</v>
      </c>
      <c r="Z152" s="58" t="s">
        <v>1618</v>
      </c>
      <c r="AA152" s="57">
        <v>11</v>
      </c>
      <c r="AB152" s="57">
        <v>11</v>
      </c>
    </row>
    <row r="153" spans="1:28" ht="25.5" customHeight="1" x14ac:dyDescent="0.3">
      <c r="A153" s="297" t="s">
        <v>1619</v>
      </c>
      <c r="B153" s="298"/>
      <c r="C153" s="299" t="s">
        <v>1692</v>
      </c>
      <c r="D153" s="300"/>
      <c r="E153" s="300"/>
      <c r="F153" s="300"/>
      <c r="G153" s="300"/>
      <c r="H153" s="300"/>
      <c r="I153" s="300"/>
      <c r="J153" s="300"/>
      <c r="K153" s="300"/>
      <c r="L153" s="300"/>
      <c r="M153" s="300"/>
      <c r="N153" s="300"/>
      <c r="O153" s="300"/>
      <c r="P153" s="300"/>
      <c r="Q153" s="300"/>
      <c r="R153" s="300"/>
      <c r="S153" s="300"/>
      <c r="T153" s="300"/>
      <c r="U153" s="300"/>
      <c r="V153" s="300"/>
      <c r="W153" s="300"/>
      <c r="X153" s="300"/>
      <c r="Y153" s="300"/>
      <c r="Z153" s="300"/>
      <c r="AA153" s="300"/>
      <c r="AB153" s="300"/>
    </row>
    <row r="154" spans="1:28" ht="25.2" customHeight="1" outlineLevel="1" x14ac:dyDescent="0.25">
      <c r="A154" s="239">
        <v>4</v>
      </c>
      <c r="B154" s="240" t="s">
        <v>1270</v>
      </c>
      <c r="C154" s="57" t="s">
        <v>67</v>
      </c>
      <c r="D154" s="58" t="s">
        <v>41</v>
      </c>
      <c r="E154" s="241">
        <v>45281</v>
      </c>
      <c r="F154" s="242" t="s">
        <v>1249</v>
      </c>
      <c r="G154" s="243" t="s">
        <v>35</v>
      </c>
      <c r="H154" s="243" t="s">
        <v>25</v>
      </c>
      <c r="I154" s="246" t="s">
        <v>137</v>
      </c>
      <c r="J154" s="57"/>
      <c r="K154" s="57"/>
      <c r="L154" s="57"/>
      <c r="M154" s="57"/>
      <c r="N154" s="247"/>
      <c r="O154" s="57"/>
      <c r="P154" s="57"/>
      <c r="Q154" s="243"/>
      <c r="R154" s="243"/>
      <c r="S154" s="243" t="s">
        <v>12</v>
      </c>
      <c r="T154" s="243"/>
      <c r="U154" s="243"/>
      <c r="V154" s="243"/>
      <c r="W154" s="244"/>
      <c r="X154" s="245">
        <v>45829</v>
      </c>
      <c r="Y154" s="58" t="s">
        <v>11</v>
      </c>
      <c r="Z154" s="58" t="s">
        <v>426</v>
      </c>
      <c r="AA154" s="57">
        <v>10</v>
      </c>
      <c r="AB154" s="57">
        <v>10</v>
      </c>
    </row>
    <row r="155" spans="1:28" ht="25.2" customHeight="1" outlineLevel="1" x14ac:dyDescent="0.25">
      <c r="A155" s="239">
        <v>7</v>
      </c>
      <c r="B155" s="240" t="s">
        <v>287</v>
      </c>
      <c r="C155" s="57" t="s">
        <v>67</v>
      </c>
      <c r="D155" s="58" t="s">
        <v>41</v>
      </c>
      <c r="E155" s="241">
        <v>44094</v>
      </c>
      <c r="F155" s="242" t="s">
        <v>33</v>
      </c>
      <c r="G155" s="243" t="s">
        <v>27</v>
      </c>
      <c r="H155" s="243" t="s">
        <v>25</v>
      </c>
      <c r="I155" s="246"/>
      <c r="J155" s="57"/>
      <c r="K155" s="57" t="s">
        <v>135</v>
      </c>
      <c r="L155" s="57"/>
      <c r="M155" s="57"/>
      <c r="N155" s="247"/>
      <c r="O155" s="57"/>
      <c r="P155" s="57"/>
      <c r="Q155" s="243"/>
      <c r="R155" s="243" t="s">
        <v>11</v>
      </c>
      <c r="S155" s="243"/>
      <c r="T155" s="243"/>
      <c r="U155" s="243"/>
      <c r="V155" s="243"/>
      <c r="W155" s="244"/>
      <c r="X155" s="245">
        <v>45829</v>
      </c>
      <c r="Y155" s="58" t="s">
        <v>11</v>
      </c>
      <c r="Z155" s="58" t="s">
        <v>426</v>
      </c>
      <c r="AA155" s="57">
        <v>10</v>
      </c>
      <c r="AB155" s="57">
        <v>10</v>
      </c>
    </row>
    <row r="156" spans="1:28" ht="25.2" customHeight="1" outlineLevel="1" x14ac:dyDescent="0.25">
      <c r="A156" s="239">
        <v>8</v>
      </c>
      <c r="B156" s="240" t="s">
        <v>1302</v>
      </c>
      <c r="C156" s="57" t="s">
        <v>67</v>
      </c>
      <c r="D156" s="267" t="s">
        <v>1762</v>
      </c>
      <c r="E156" s="241">
        <v>42817</v>
      </c>
      <c r="F156" s="242" t="s">
        <v>1303</v>
      </c>
      <c r="G156" s="243" t="s">
        <v>39</v>
      </c>
      <c r="H156" s="243" t="s">
        <v>25</v>
      </c>
      <c r="I156" s="246"/>
      <c r="J156" s="57"/>
      <c r="K156" s="57"/>
      <c r="L156" s="57"/>
      <c r="M156" s="57" t="s">
        <v>140</v>
      </c>
      <c r="N156" s="247"/>
      <c r="O156" s="57"/>
      <c r="P156" s="57"/>
      <c r="Q156" s="243"/>
      <c r="R156" s="243"/>
      <c r="S156" s="243"/>
      <c r="T156" s="243" t="s">
        <v>13</v>
      </c>
      <c r="U156" s="243"/>
      <c r="V156" s="243"/>
      <c r="W156" s="244"/>
      <c r="X156" s="245">
        <v>45829</v>
      </c>
      <c r="Y156" s="58" t="s">
        <v>11</v>
      </c>
      <c r="Z156" s="58" t="s">
        <v>426</v>
      </c>
      <c r="AA156" s="57">
        <v>10</v>
      </c>
      <c r="AB156" s="57">
        <v>10</v>
      </c>
    </row>
    <row r="157" spans="1:28" ht="25.2" customHeight="1" outlineLevel="1" x14ac:dyDescent="0.25">
      <c r="A157" s="239">
        <v>10</v>
      </c>
      <c r="B157" s="240" t="s">
        <v>1304</v>
      </c>
      <c r="C157" s="57" t="s">
        <v>66</v>
      </c>
      <c r="D157" s="267" t="s">
        <v>1763</v>
      </c>
      <c r="E157" s="241">
        <v>45509</v>
      </c>
      <c r="F157" s="242" t="s">
        <v>1305</v>
      </c>
      <c r="G157" s="243" t="s">
        <v>23</v>
      </c>
      <c r="H157" s="243" t="s">
        <v>25</v>
      </c>
      <c r="I157" s="246"/>
      <c r="J157" s="57" t="s">
        <v>138</v>
      </c>
      <c r="K157" s="57"/>
      <c r="L157" s="57"/>
      <c r="M157" s="57"/>
      <c r="N157" s="247"/>
      <c r="O157" s="57"/>
      <c r="P157" s="57"/>
      <c r="Q157" s="243"/>
      <c r="R157" s="243"/>
      <c r="S157" s="243" t="s">
        <v>12</v>
      </c>
      <c r="T157" s="243"/>
      <c r="U157" s="243"/>
      <c r="V157" s="243"/>
      <c r="W157" s="244"/>
      <c r="X157" s="245">
        <v>45829</v>
      </c>
      <c r="Y157" s="58" t="s">
        <v>11</v>
      </c>
      <c r="Z157" s="58" t="s">
        <v>426</v>
      </c>
      <c r="AA157" s="57">
        <v>10</v>
      </c>
      <c r="AB157" s="57">
        <v>10</v>
      </c>
    </row>
    <row r="158" spans="1:28" ht="25.2" customHeight="1" outlineLevel="1" x14ac:dyDescent="0.25">
      <c r="A158" s="239">
        <v>13</v>
      </c>
      <c r="B158" s="240" t="s">
        <v>1705</v>
      </c>
      <c r="C158" s="57" t="s">
        <v>66</v>
      </c>
      <c r="D158" s="267" t="s">
        <v>1766</v>
      </c>
      <c r="E158" s="241">
        <v>42879</v>
      </c>
      <c r="F158" s="242" t="s">
        <v>1307</v>
      </c>
      <c r="G158" s="243" t="s">
        <v>39</v>
      </c>
      <c r="H158" s="243" t="s">
        <v>25</v>
      </c>
      <c r="I158" s="246"/>
      <c r="J158" s="57"/>
      <c r="K158" s="57"/>
      <c r="L158" s="57"/>
      <c r="M158" s="57"/>
      <c r="N158" s="247" t="s">
        <v>141</v>
      </c>
      <c r="O158" s="57"/>
      <c r="P158" s="57"/>
      <c r="Q158" s="243"/>
      <c r="R158" s="243"/>
      <c r="S158" s="243"/>
      <c r="T158" s="243" t="s">
        <v>13</v>
      </c>
      <c r="U158" s="243"/>
      <c r="V158" s="243"/>
      <c r="W158" s="244"/>
      <c r="X158" s="245">
        <v>45829</v>
      </c>
      <c r="Y158" s="58" t="s">
        <v>11</v>
      </c>
      <c r="Z158" s="58" t="s">
        <v>426</v>
      </c>
      <c r="AA158" s="57">
        <v>10</v>
      </c>
      <c r="AB158" s="57">
        <v>10</v>
      </c>
    </row>
    <row r="159" spans="1:28" ht="25.5" customHeight="1" x14ac:dyDescent="0.3">
      <c r="A159" s="297" t="s">
        <v>1308</v>
      </c>
      <c r="B159" s="298"/>
      <c r="C159" s="299" t="s">
        <v>1693</v>
      </c>
      <c r="D159" s="300"/>
      <c r="E159" s="300"/>
      <c r="F159" s="300"/>
      <c r="G159" s="300"/>
      <c r="H159" s="300"/>
      <c r="I159" s="300"/>
      <c r="J159" s="300"/>
      <c r="K159" s="300"/>
      <c r="L159" s="300"/>
      <c r="M159" s="300"/>
      <c r="N159" s="300"/>
      <c r="O159" s="300"/>
      <c r="P159" s="300"/>
      <c r="Q159" s="300"/>
      <c r="R159" s="300"/>
      <c r="S159" s="300"/>
      <c r="T159" s="300"/>
      <c r="U159" s="300"/>
      <c r="V159" s="300"/>
      <c r="W159" s="300"/>
      <c r="X159" s="300"/>
      <c r="Y159" s="300"/>
      <c r="Z159" s="300"/>
      <c r="AA159" s="300"/>
      <c r="AB159" s="300"/>
    </row>
    <row r="160" spans="1:28" ht="25.2" customHeight="1" outlineLevel="1" x14ac:dyDescent="0.25">
      <c r="A160" s="239">
        <v>3</v>
      </c>
      <c r="B160" s="240" t="s">
        <v>1269</v>
      </c>
      <c r="C160" s="57" t="s">
        <v>67</v>
      </c>
      <c r="D160" s="58" t="s">
        <v>73</v>
      </c>
      <c r="E160" s="241">
        <v>45414</v>
      </c>
      <c r="F160" s="242" t="s">
        <v>1248</v>
      </c>
      <c r="G160" s="243" t="s">
        <v>23</v>
      </c>
      <c r="H160" s="243" t="s">
        <v>25</v>
      </c>
      <c r="I160" s="246" t="s">
        <v>137</v>
      </c>
      <c r="J160" s="57"/>
      <c r="K160" s="57"/>
      <c r="L160" s="57"/>
      <c r="M160" s="57"/>
      <c r="N160" s="247"/>
      <c r="O160" s="57"/>
      <c r="P160" s="57"/>
      <c r="Q160" s="243"/>
      <c r="R160" s="243"/>
      <c r="S160" s="243" t="s">
        <v>12</v>
      </c>
      <c r="T160" s="243"/>
      <c r="U160" s="243"/>
      <c r="V160" s="243"/>
      <c r="W160" s="244"/>
      <c r="X160" s="245">
        <v>45830</v>
      </c>
      <c r="Y160" s="58" t="s">
        <v>11</v>
      </c>
      <c r="Z160" s="58" t="s">
        <v>566</v>
      </c>
      <c r="AA160" s="57">
        <v>26</v>
      </c>
      <c r="AB160" s="57">
        <v>26</v>
      </c>
    </row>
    <row r="161" spans="1:28" ht="25.2" customHeight="1" outlineLevel="1" x14ac:dyDescent="0.25">
      <c r="A161" s="239">
        <v>6</v>
      </c>
      <c r="B161" s="240" t="s">
        <v>532</v>
      </c>
      <c r="C161" s="57" t="s">
        <v>67</v>
      </c>
      <c r="D161" s="58" t="s">
        <v>44</v>
      </c>
      <c r="E161" s="241">
        <v>44576</v>
      </c>
      <c r="F161" s="242" t="s">
        <v>935</v>
      </c>
      <c r="G161" s="243" t="s">
        <v>53</v>
      </c>
      <c r="H161" s="243" t="s">
        <v>25</v>
      </c>
      <c r="I161" s="246"/>
      <c r="J161" s="57"/>
      <c r="K161" s="57" t="s">
        <v>135</v>
      </c>
      <c r="L161" s="57"/>
      <c r="M161" s="57"/>
      <c r="N161" s="247"/>
      <c r="O161" s="57"/>
      <c r="P161" s="57"/>
      <c r="Q161" s="243"/>
      <c r="R161" s="243" t="s">
        <v>11</v>
      </c>
      <c r="S161" s="243"/>
      <c r="T161" s="243"/>
      <c r="U161" s="243"/>
      <c r="V161" s="243"/>
      <c r="W161" s="244"/>
      <c r="X161" s="245">
        <v>45830</v>
      </c>
      <c r="Y161" s="58" t="s">
        <v>11</v>
      </c>
      <c r="Z161" s="58" t="s">
        <v>566</v>
      </c>
      <c r="AA161" s="57">
        <v>26</v>
      </c>
      <c r="AB161" s="57">
        <v>26</v>
      </c>
    </row>
    <row r="162" spans="1:28" ht="25.2" customHeight="1" outlineLevel="1" x14ac:dyDescent="0.25">
      <c r="A162" s="239">
        <v>8</v>
      </c>
      <c r="B162" s="240" t="s">
        <v>1702</v>
      </c>
      <c r="C162" s="57" t="s">
        <v>67</v>
      </c>
      <c r="D162" s="267" t="s">
        <v>1747</v>
      </c>
      <c r="E162" s="241">
        <v>42642</v>
      </c>
      <c r="F162" s="242" t="s">
        <v>1312</v>
      </c>
      <c r="G162" s="243" t="s">
        <v>39</v>
      </c>
      <c r="H162" s="243" t="s">
        <v>25</v>
      </c>
      <c r="I162" s="246"/>
      <c r="J162" s="57"/>
      <c r="K162" s="57"/>
      <c r="L162" s="57"/>
      <c r="M162" s="57" t="s">
        <v>140</v>
      </c>
      <c r="N162" s="247"/>
      <c r="O162" s="57"/>
      <c r="P162" s="57"/>
      <c r="Q162" s="243"/>
      <c r="R162" s="243"/>
      <c r="S162" s="243"/>
      <c r="T162" s="243" t="s">
        <v>13</v>
      </c>
      <c r="U162" s="243"/>
      <c r="V162" s="243"/>
      <c r="W162" s="244"/>
      <c r="X162" s="245">
        <v>45830</v>
      </c>
      <c r="Y162" s="58" t="s">
        <v>11</v>
      </c>
      <c r="Z162" s="58" t="s">
        <v>566</v>
      </c>
      <c r="AA162" s="57">
        <v>26</v>
      </c>
      <c r="AB162" s="57">
        <v>26</v>
      </c>
    </row>
    <row r="163" spans="1:28" ht="25.2" customHeight="1" outlineLevel="1" x14ac:dyDescent="0.25">
      <c r="A163" s="239">
        <v>11</v>
      </c>
      <c r="B163" s="240" t="s">
        <v>1313</v>
      </c>
      <c r="C163" s="57" t="s">
        <v>66</v>
      </c>
      <c r="D163" s="267" t="s">
        <v>1717</v>
      </c>
      <c r="E163" s="241">
        <v>45460</v>
      </c>
      <c r="F163" s="242" t="s">
        <v>1314</v>
      </c>
      <c r="G163" s="243" t="s">
        <v>23</v>
      </c>
      <c r="H163" s="243" t="s">
        <v>25</v>
      </c>
      <c r="I163" s="246"/>
      <c r="J163" s="57" t="s">
        <v>138</v>
      </c>
      <c r="K163" s="57"/>
      <c r="L163" s="57"/>
      <c r="M163" s="57"/>
      <c r="N163" s="247"/>
      <c r="O163" s="57"/>
      <c r="P163" s="57"/>
      <c r="Q163" s="243"/>
      <c r="R163" s="243"/>
      <c r="S163" s="243" t="s">
        <v>12</v>
      </c>
      <c r="T163" s="243"/>
      <c r="U163" s="243"/>
      <c r="V163" s="243"/>
      <c r="W163" s="244"/>
      <c r="X163" s="245">
        <v>45830</v>
      </c>
      <c r="Y163" s="58" t="s">
        <v>11</v>
      </c>
      <c r="Z163" s="58" t="s">
        <v>566</v>
      </c>
      <c r="AA163" s="57">
        <v>26</v>
      </c>
      <c r="AB163" s="57">
        <v>52</v>
      </c>
    </row>
    <row r="164" spans="1:28" ht="25.2" customHeight="1" outlineLevel="1" x14ac:dyDescent="0.25">
      <c r="A164" s="239">
        <v>25</v>
      </c>
      <c r="B164" s="240" t="s">
        <v>538</v>
      </c>
      <c r="C164" s="57" t="s">
        <v>66</v>
      </c>
      <c r="D164" s="58" t="s">
        <v>429</v>
      </c>
      <c r="E164" s="241">
        <v>44568</v>
      </c>
      <c r="F164" s="242" t="s">
        <v>937</v>
      </c>
      <c r="G164" s="243" t="s">
        <v>27</v>
      </c>
      <c r="H164" s="243" t="s">
        <v>25</v>
      </c>
      <c r="I164" s="246"/>
      <c r="J164" s="57"/>
      <c r="K164" s="57"/>
      <c r="L164" s="57" t="s">
        <v>136</v>
      </c>
      <c r="M164" s="57"/>
      <c r="N164" s="247"/>
      <c r="O164" s="57"/>
      <c r="P164" s="57"/>
      <c r="Q164" s="243"/>
      <c r="R164" s="243" t="s">
        <v>11</v>
      </c>
      <c r="S164" s="243"/>
      <c r="T164" s="243"/>
      <c r="U164" s="243"/>
      <c r="V164" s="243"/>
      <c r="W164" s="244"/>
      <c r="X164" s="245">
        <v>45830</v>
      </c>
      <c r="Y164" s="58" t="s">
        <v>11</v>
      </c>
      <c r="Z164" s="58" t="s">
        <v>566</v>
      </c>
      <c r="AA164" s="57">
        <v>26</v>
      </c>
      <c r="AB164" s="57">
        <v>26</v>
      </c>
    </row>
    <row r="165" spans="1:28" ht="25.5" customHeight="1" x14ac:dyDescent="0.3">
      <c r="A165" s="297" t="s">
        <v>1315</v>
      </c>
      <c r="B165" s="298"/>
      <c r="C165" s="299" t="s">
        <v>1694</v>
      </c>
      <c r="D165" s="300"/>
      <c r="E165" s="300"/>
      <c r="F165" s="300"/>
      <c r="G165" s="300"/>
      <c r="H165" s="300"/>
      <c r="I165" s="300"/>
      <c r="J165" s="300"/>
      <c r="K165" s="300"/>
      <c r="L165" s="300"/>
      <c r="M165" s="300"/>
      <c r="N165" s="300"/>
      <c r="O165" s="300"/>
      <c r="P165" s="300"/>
      <c r="Q165" s="300"/>
      <c r="R165" s="300"/>
      <c r="S165" s="300"/>
      <c r="T165" s="300"/>
      <c r="U165" s="300"/>
      <c r="V165" s="300"/>
      <c r="W165" s="300"/>
      <c r="X165" s="300"/>
      <c r="Y165" s="300"/>
      <c r="Z165" s="300"/>
      <c r="AA165" s="300"/>
      <c r="AB165" s="300"/>
    </row>
    <row r="166" spans="1:28" ht="25.2" customHeight="1" outlineLevel="1" x14ac:dyDescent="0.25">
      <c r="A166" s="239">
        <v>4</v>
      </c>
      <c r="B166" s="240" t="s">
        <v>1269</v>
      </c>
      <c r="C166" s="57" t="s">
        <v>67</v>
      </c>
      <c r="D166" s="58" t="s">
        <v>73</v>
      </c>
      <c r="E166" s="241">
        <v>45414</v>
      </c>
      <c r="F166" s="242">
        <v>7057568</v>
      </c>
      <c r="G166" s="243" t="s">
        <v>23</v>
      </c>
      <c r="H166" s="243" t="s">
        <v>25</v>
      </c>
      <c r="I166" s="246" t="s">
        <v>137</v>
      </c>
      <c r="J166" s="57"/>
      <c r="K166" s="57"/>
      <c r="L166" s="57"/>
      <c r="M166" s="57"/>
      <c r="N166" s="247"/>
      <c r="O166" s="57"/>
      <c r="P166" s="57"/>
      <c r="Q166" s="243"/>
      <c r="R166" s="243"/>
      <c r="S166" s="243" t="s">
        <v>12</v>
      </c>
      <c r="T166" s="243"/>
      <c r="U166" s="243"/>
      <c r="V166" s="243"/>
      <c r="W166" s="244"/>
      <c r="X166" s="245">
        <v>45836</v>
      </c>
      <c r="Y166" s="58" t="s">
        <v>11</v>
      </c>
      <c r="Z166" s="58" t="s">
        <v>566</v>
      </c>
      <c r="AA166" s="57">
        <v>30</v>
      </c>
      <c r="AB166" s="57">
        <v>30</v>
      </c>
    </row>
    <row r="167" spans="1:28" ht="25.2" customHeight="1" outlineLevel="1" x14ac:dyDescent="0.25">
      <c r="A167" s="239">
        <v>7</v>
      </c>
      <c r="B167" s="240" t="s">
        <v>1706</v>
      </c>
      <c r="C167" s="57" t="s">
        <v>67</v>
      </c>
      <c r="D167" s="58" t="s">
        <v>429</v>
      </c>
      <c r="E167" s="241">
        <v>44552</v>
      </c>
      <c r="F167" s="242">
        <v>6415023</v>
      </c>
      <c r="G167" s="243" t="s">
        <v>27</v>
      </c>
      <c r="H167" s="243" t="s">
        <v>25</v>
      </c>
      <c r="I167" s="246"/>
      <c r="J167" s="57"/>
      <c r="K167" s="57" t="s">
        <v>135</v>
      </c>
      <c r="L167" s="57"/>
      <c r="M167" s="57"/>
      <c r="N167" s="247"/>
      <c r="O167" s="57"/>
      <c r="P167" s="57"/>
      <c r="Q167" s="243"/>
      <c r="R167" s="243" t="s">
        <v>11</v>
      </c>
      <c r="S167" s="243"/>
      <c r="T167" s="243"/>
      <c r="U167" s="243"/>
      <c r="V167" s="243"/>
      <c r="W167" s="244"/>
      <c r="X167" s="245">
        <v>45836</v>
      </c>
      <c r="Y167" s="58" t="s">
        <v>11</v>
      </c>
      <c r="Z167" s="58" t="s">
        <v>566</v>
      </c>
      <c r="AA167" s="57">
        <v>30</v>
      </c>
      <c r="AB167" s="57">
        <v>30</v>
      </c>
    </row>
    <row r="168" spans="1:28" ht="25.2" customHeight="1" outlineLevel="1" x14ac:dyDescent="0.25">
      <c r="A168" s="239">
        <v>9</v>
      </c>
      <c r="B168" s="240" t="s">
        <v>1702</v>
      </c>
      <c r="C168" s="57" t="s">
        <v>67</v>
      </c>
      <c r="D168" s="267" t="s">
        <v>1747</v>
      </c>
      <c r="E168" s="241">
        <v>42642</v>
      </c>
      <c r="F168" s="242">
        <v>5112062</v>
      </c>
      <c r="G168" s="243" t="s">
        <v>39</v>
      </c>
      <c r="H168" s="243" t="s">
        <v>25</v>
      </c>
      <c r="I168" s="246"/>
      <c r="J168" s="57"/>
      <c r="K168" s="57"/>
      <c r="L168" s="57"/>
      <c r="M168" s="57" t="s">
        <v>140</v>
      </c>
      <c r="N168" s="247"/>
      <c r="O168" s="57"/>
      <c r="P168" s="57"/>
      <c r="Q168" s="243"/>
      <c r="R168" s="243"/>
      <c r="S168" s="243"/>
      <c r="T168" s="243" t="s">
        <v>13</v>
      </c>
      <c r="U168" s="243"/>
      <c r="V168" s="243"/>
      <c r="W168" s="244"/>
      <c r="X168" s="245">
        <v>45836</v>
      </c>
      <c r="Y168" s="58" t="s">
        <v>11</v>
      </c>
      <c r="Z168" s="58" t="s">
        <v>566</v>
      </c>
      <c r="AA168" s="57">
        <v>30</v>
      </c>
      <c r="AB168" s="57">
        <v>30</v>
      </c>
    </row>
    <row r="169" spans="1:28" ht="25.2" customHeight="1" outlineLevel="1" x14ac:dyDescent="0.25">
      <c r="A169" s="239">
        <v>14</v>
      </c>
      <c r="B169" s="240" t="s">
        <v>1304</v>
      </c>
      <c r="C169" s="57" t="s">
        <v>66</v>
      </c>
      <c r="D169" s="267" t="s">
        <v>1763</v>
      </c>
      <c r="E169" s="241">
        <v>45509</v>
      </c>
      <c r="F169" s="242" t="s">
        <v>1319</v>
      </c>
      <c r="G169" s="243" t="s">
        <v>23</v>
      </c>
      <c r="H169" s="243" t="s">
        <v>25</v>
      </c>
      <c r="I169" s="246"/>
      <c r="J169" s="57" t="s">
        <v>138</v>
      </c>
      <c r="K169" s="57"/>
      <c r="L169" s="57"/>
      <c r="M169" s="57"/>
      <c r="N169" s="247"/>
      <c r="O169" s="57"/>
      <c r="P169" s="57"/>
      <c r="Q169" s="243"/>
      <c r="R169" s="243"/>
      <c r="S169" s="243" t="s">
        <v>12</v>
      </c>
      <c r="T169" s="243"/>
      <c r="U169" s="243"/>
      <c r="V169" s="243"/>
      <c r="W169" s="244"/>
      <c r="X169" s="245">
        <v>45836</v>
      </c>
      <c r="Y169" s="58" t="s">
        <v>11</v>
      </c>
      <c r="Z169" s="58" t="s">
        <v>566</v>
      </c>
      <c r="AA169" s="57">
        <v>30</v>
      </c>
      <c r="AB169" s="57">
        <v>30</v>
      </c>
    </row>
    <row r="170" spans="1:28" ht="25.2" customHeight="1" outlineLevel="1" x14ac:dyDescent="0.25">
      <c r="A170" s="239">
        <v>24</v>
      </c>
      <c r="B170" s="240" t="s">
        <v>1631</v>
      </c>
      <c r="C170" s="57" t="s">
        <v>66</v>
      </c>
      <c r="D170" s="58" t="s">
        <v>1632</v>
      </c>
      <c r="E170" s="241">
        <v>45036</v>
      </c>
      <c r="F170" s="242">
        <v>6738262</v>
      </c>
      <c r="G170" s="243" t="s">
        <v>26</v>
      </c>
      <c r="H170" s="243" t="s">
        <v>25</v>
      </c>
      <c r="I170" s="246"/>
      <c r="J170" s="57"/>
      <c r="K170" s="57"/>
      <c r="L170" s="57" t="s">
        <v>136</v>
      </c>
      <c r="M170" s="57"/>
      <c r="N170" s="247"/>
      <c r="O170" s="57"/>
      <c r="P170" s="57"/>
      <c r="Q170" s="243"/>
      <c r="R170" s="243" t="s">
        <v>11</v>
      </c>
      <c r="S170" s="243"/>
      <c r="T170" s="243"/>
      <c r="U170" s="243"/>
      <c r="V170" s="243"/>
      <c r="W170" s="244"/>
      <c r="X170" s="245">
        <v>45836</v>
      </c>
      <c r="Y170" s="58" t="s">
        <v>11</v>
      </c>
      <c r="Z170" s="58" t="s">
        <v>566</v>
      </c>
      <c r="AA170" s="57">
        <v>30</v>
      </c>
      <c r="AB170" s="57">
        <v>30</v>
      </c>
    </row>
    <row r="171" spans="1:28" ht="25.5" customHeight="1" x14ac:dyDescent="0.3">
      <c r="A171" s="297" t="s">
        <v>1321</v>
      </c>
      <c r="B171" s="298"/>
      <c r="C171" s="299" t="s">
        <v>1695</v>
      </c>
      <c r="D171" s="300"/>
      <c r="E171" s="300"/>
      <c r="F171" s="300"/>
      <c r="G171" s="300"/>
      <c r="H171" s="300"/>
      <c r="I171" s="300"/>
      <c r="J171" s="300"/>
      <c r="K171" s="300"/>
      <c r="L171" s="300"/>
      <c r="M171" s="300"/>
      <c r="N171" s="300"/>
      <c r="O171" s="300"/>
      <c r="P171" s="300"/>
      <c r="Q171" s="300"/>
      <c r="R171" s="300"/>
      <c r="S171" s="300"/>
      <c r="T171" s="300"/>
      <c r="U171" s="300"/>
      <c r="V171" s="300"/>
      <c r="W171" s="300"/>
      <c r="X171" s="300"/>
      <c r="Y171" s="300"/>
      <c r="Z171" s="300"/>
      <c r="AA171" s="300"/>
      <c r="AB171" s="300"/>
    </row>
    <row r="172" spans="1:28" ht="25.2" customHeight="1" outlineLevel="1" x14ac:dyDescent="0.25">
      <c r="A172" s="239">
        <v>14</v>
      </c>
      <c r="B172" s="261" t="s">
        <v>1422</v>
      </c>
      <c r="C172" s="57" t="s">
        <v>67</v>
      </c>
      <c r="D172" s="58" t="s">
        <v>72</v>
      </c>
      <c r="E172" s="241">
        <v>45449</v>
      </c>
      <c r="F172" s="242" t="s">
        <v>1324</v>
      </c>
      <c r="G172" s="243" t="s">
        <v>23</v>
      </c>
      <c r="H172" s="243" t="s">
        <v>25</v>
      </c>
      <c r="I172" s="246" t="s">
        <v>137</v>
      </c>
      <c r="J172" s="57"/>
      <c r="K172" s="57"/>
      <c r="L172" s="57"/>
      <c r="M172" s="57"/>
      <c r="N172" s="247"/>
      <c r="O172" s="57"/>
      <c r="P172" s="57"/>
      <c r="Q172" s="243"/>
      <c r="R172" s="243"/>
      <c r="S172" s="243" t="s">
        <v>12</v>
      </c>
      <c r="T172" s="243"/>
      <c r="U172" s="243"/>
      <c r="V172" s="243"/>
      <c r="W172" s="244"/>
      <c r="X172" s="245">
        <v>45843</v>
      </c>
      <c r="Y172" s="58" t="s">
        <v>64</v>
      </c>
      <c r="Z172" s="58" t="s">
        <v>1696</v>
      </c>
      <c r="AA172" s="57">
        <v>83</v>
      </c>
      <c r="AB172" s="57">
        <v>166</v>
      </c>
    </row>
    <row r="173" spans="1:28" ht="25.2" customHeight="1" outlineLevel="1" x14ac:dyDescent="0.25">
      <c r="A173" s="239">
        <v>16</v>
      </c>
      <c r="B173" s="240" t="s">
        <v>1269</v>
      </c>
      <c r="C173" s="57" t="s">
        <v>67</v>
      </c>
      <c r="D173" s="58" t="s">
        <v>73</v>
      </c>
      <c r="E173" s="241">
        <v>45414</v>
      </c>
      <c r="F173" s="242" t="s">
        <v>1248</v>
      </c>
      <c r="G173" s="243" t="s">
        <v>35</v>
      </c>
      <c r="H173" s="243" t="s">
        <v>25</v>
      </c>
      <c r="I173" s="246"/>
      <c r="J173" s="57"/>
      <c r="K173" s="57"/>
      <c r="L173" s="57"/>
      <c r="M173" s="57"/>
      <c r="N173" s="247"/>
      <c r="O173" s="57"/>
      <c r="P173" s="57"/>
      <c r="Q173" s="243"/>
      <c r="R173" s="243"/>
      <c r="S173" s="243" t="s">
        <v>12</v>
      </c>
      <c r="T173" s="243"/>
      <c r="U173" s="243"/>
      <c r="V173" s="243"/>
      <c r="W173" s="244"/>
      <c r="X173" s="245">
        <v>45843</v>
      </c>
      <c r="Y173" s="58" t="s">
        <v>64</v>
      </c>
      <c r="Z173" s="58" t="s">
        <v>1696</v>
      </c>
      <c r="AA173" s="57">
        <v>83</v>
      </c>
      <c r="AB173" s="57">
        <v>83</v>
      </c>
    </row>
    <row r="174" spans="1:28" ht="25.2" customHeight="1" outlineLevel="1" x14ac:dyDescent="0.25">
      <c r="A174" s="239">
        <v>20</v>
      </c>
      <c r="B174" s="240" t="s">
        <v>1270</v>
      </c>
      <c r="C174" s="57" t="s">
        <v>67</v>
      </c>
      <c r="D174" s="58" t="s">
        <v>41</v>
      </c>
      <c r="E174" s="241">
        <v>45281</v>
      </c>
      <c r="F174" s="242" t="s">
        <v>1249</v>
      </c>
      <c r="G174" s="243" t="s">
        <v>24</v>
      </c>
      <c r="H174" s="243" t="s">
        <v>25</v>
      </c>
      <c r="I174" s="246"/>
      <c r="J174" s="57"/>
      <c r="K174" s="57"/>
      <c r="L174" s="57"/>
      <c r="M174" s="57"/>
      <c r="N174" s="247"/>
      <c r="O174" s="57"/>
      <c r="P174" s="57"/>
      <c r="Q174" s="243"/>
      <c r="R174" s="243" t="s">
        <v>11</v>
      </c>
      <c r="S174" s="243"/>
      <c r="T174" s="243"/>
      <c r="U174" s="243"/>
      <c r="V174" s="243"/>
      <c r="W174" s="244"/>
      <c r="X174" s="245">
        <v>45843</v>
      </c>
      <c r="Y174" s="58" t="s">
        <v>64</v>
      </c>
      <c r="Z174" s="58" t="s">
        <v>1696</v>
      </c>
      <c r="AA174" s="57">
        <v>83</v>
      </c>
      <c r="AB174" s="57">
        <v>83</v>
      </c>
    </row>
    <row r="175" spans="1:28" ht="25.2" customHeight="1" outlineLevel="1" x14ac:dyDescent="0.25">
      <c r="A175" s="239">
        <v>25</v>
      </c>
      <c r="B175" s="240" t="s">
        <v>1648</v>
      </c>
      <c r="C175" s="57" t="s">
        <v>67</v>
      </c>
      <c r="D175" s="58" t="s">
        <v>41</v>
      </c>
      <c r="E175" s="241">
        <v>45080</v>
      </c>
      <c r="F175" s="242" t="s">
        <v>1285</v>
      </c>
      <c r="G175" s="243" t="s">
        <v>26</v>
      </c>
      <c r="H175" s="243" t="s">
        <v>25</v>
      </c>
      <c r="I175" s="246"/>
      <c r="J175" s="57"/>
      <c r="K175" s="57"/>
      <c r="L175" s="57"/>
      <c r="M175" s="57"/>
      <c r="N175" s="247"/>
      <c r="O175" s="57"/>
      <c r="P175" s="57"/>
      <c r="Q175" s="243"/>
      <c r="R175" s="243" t="s">
        <v>11</v>
      </c>
      <c r="S175" s="243"/>
      <c r="T175" s="243"/>
      <c r="U175" s="243"/>
      <c r="V175" s="243"/>
      <c r="W175" s="244"/>
      <c r="X175" s="245">
        <v>45843</v>
      </c>
      <c r="Y175" s="58" t="s">
        <v>64</v>
      </c>
      <c r="Z175" s="58" t="s">
        <v>1696</v>
      </c>
      <c r="AA175" s="57">
        <v>83</v>
      </c>
      <c r="AB175" s="57">
        <v>83</v>
      </c>
    </row>
    <row r="176" spans="1:28" ht="25.2" customHeight="1" outlineLevel="1" x14ac:dyDescent="0.25">
      <c r="A176" s="239">
        <v>33</v>
      </c>
      <c r="B176" s="240" t="s">
        <v>69</v>
      </c>
      <c r="C176" s="57" t="s">
        <v>67</v>
      </c>
      <c r="D176" s="58" t="s">
        <v>70</v>
      </c>
      <c r="E176" s="241">
        <v>43475</v>
      </c>
      <c r="F176" s="242" t="s">
        <v>52</v>
      </c>
      <c r="G176" s="243" t="s">
        <v>53</v>
      </c>
      <c r="H176" s="243" t="s">
        <v>25</v>
      </c>
      <c r="I176" s="246"/>
      <c r="J176" s="57"/>
      <c r="K176" s="57"/>
      <c r="L176" s="57"/>
      <c r="M176" s="57"/>
      <c r="N176" s="247"/>
      <c r="O176" s="57"/>
      <c r="P176" s="57"/>
      <c r="Q176" s="243"/>
      <c r="R176" s="243" t="s">
        <v>11</v>
      </c>
      <c r="S176" s="243"/>
      <c r="T176" s="243"/>
      <c r="U176" s="243"/>
      <c r="V176" s="243"/>
      <c r="W176" s="244"/>
      <c r="X176" s="245">
        <v>45843</v>
      </c>
      <c r="Y176" s="58" t="s">
        <v>64</v>
      </c>
      <c r="Z176" s="58" t="s">
        <v>1696</v>
      </c>
      <c r="AA176" s="57">
        <v>83</v>
      </c>
      <c r="AB176" s="57">
        <v>83</v>
      </c>
    </row>
    <row r="177" spans="1:28" ht="25.2" customHeight="1" outlineLevel="1" x14ac:dyDescent="0.25">
      <c r="A177" s="239">
        <v>38</v>
      </c>
      <c r="B177" s="240" t="s">
        <v>649</v>
      </c>
      <c r="C177" s="57" t="s">
        <v>67</v>
      </c>
      <c r="D177" s="58" t="s">
        <v>687</v>
      </c>
      <c r="E177" s="241">
        <v>44503</v>
      </c>
      <c r="F177" s="242" t="s">
        <v>997</v>
      </c>
      <c r="G177" s="243" t="s">
        <v>27</v>
      </c>
      <c r="H177" s="243" t="s">
        <v>25</v>
      </c>
      <c r="I177" s="246"/>
      <c r="J177" s="57"/>
      <c r="K177" s="57" t="s">
        <v>135</v>
      </c>
      <c r="L177" s="57"/>
      <c r="M177" s="57"/>
      <c r="N177" s="247"/>
      <c r="O177" s="57"/>
      <c r="P177" s="57"/>
      <c r="Q177" s="243"/>
      <c r="R177" s="243" t="s">
        <v>11</v>
      </c>
      <c r="S177" s="243"/>
      <c r="T177" s="243"/>
      <c r="U177" s="243"/>
      <c r="V177" s="243"/>
      <c r="W177" s="244"/>
      <c r="X177" s="245">
        <v>45843</v>
      </c>
      <c r="Y177" s="58" t="s">
        <v>64</v>
      </c>
      <c r="Z177" s="58" t="s">
        <v>1696</v>
      </c>
      <c r="AA177" s="57">
        <v>83</v>
      </c>
      <c r="AB177" s="57">
        <v>166</v>
      </c>
    </row>
    <row r="178" spans="1:28" ht="25.2" customHeight="1" outlineLevel="1" x14ac:dyDescent="0.25">
      <c r="A178" s="239">
        <v>39</v>
      </c>
      <c r="B178" s="240" t="s">
        <v>1707</v>
      </c>
      <c r="C178" s="57" t="s">
        <v>67</v>
      </c>
      <c r="D178" s="58" t="s">
        <v>525</v>
      </c>
      <c r="E178" s="241">
        <v>42815</v>
      </c>
      <c r="F178" s="242" t="s">
        <v>1326</v>
      </c>
      <c r="G178" s="243" t="s">
        <v>39</v>
      </c>
      <c r="H178" s="243" t="s">
        <v>25</v>
      </c>
      <c r="I178" s="246"/>
      <c r="J178" s="57"/>
      <c r="K178" s="57"/>
      <c r="L178" s="57"/>
      <c r="M178" s="57" t="s">
        <v>140</v>
      </c>
      <c r="N178" s="247"/>
      <c r="O178" s="57"/>
      <c r="P178" s="57"/>
      <c r="Q178" s="243"/>
      <c r="R178" s="243"/>
      <c r="S178" s="243"/>
      <c r="T178" s="243" t="s">
        <v>13</v>
      </c>
      <c r="U178" s="243"/>
      <c r="V178" s="243"/>
      <c r="W178" s="244"/>
      <c r="X178" s="245">
        <v>45843</v>
      </c>
      <c r="Y178" s="58" t="s">
        <v>64</v>
      </c>
      <c r="Z178" s="58" t="s">
        <v>1696</v>
      </c>
      <c r="AA178" s="57">
        <v>83</v>
      </c>
      <c r="AB178" s="57">
        <v>166</v>
      </c>
    </row>
    <row r="179" spans="1:28" ht="25.2" customHeight="1" outlineLevel="1" x14ac:dyDescent="0.25">
      <c r="A179" s="239">
        <v>52</v>
      </c>
      <c r="B179" s="240" t="s">
        <v>1304</v>
      </c>
      <c r="C179" s="57" t="s">
        <v>66</v>
      </c>
      <c r="D179" s="267" t="s">
        <v>1763</v>
      </c>
      <c r="E179" s="241">
        <v>45509</v>
      </c>
      <c r="F179" s="242" t="s">
        <v>1327</v>
      </c>
      <c r="G179" s="243" t="s">
        <v>23</v>
      </c>
      <c r="H179" s="243" t="s">
        <v>25</v>
      </c>
      <c r="I179" s="246"/>
      <c r="J179" s="57" t="s">
        <v>138</v>
      </c>
      <c r="K179" s="57"/>
      <c r="L179" s="57"/>
      <c r="M179" s="57"/>
      <c r="N179" s="247"/>
      <c r="O179" s="57"/>
      <c r="P179" s="57"/>
      <c r="Q179" s="243"/>
      <c r="R179" s="243"/>
      <c r="S179" s="243" t="s">
        <v>12</v>
      </c>
      <c r="T179" s="243"/>
      <c r="U179" s="243"/>
      <c r="V179" s="243"/>
      <c r="W179" s="244"/>
      <c r="X179" s="245">
        <v>45843</v>
      </c>
      <c r="Y179" s="58" t="s">
        <v>64</v>
      </c>
      <c r="Z179" s="58" t="s">
        <v>1696</v>
      </c>
      <c r="AA179" s="57">
        <v>83</v>
      </c>
      <c r="AB179" s="57">
        <v>166</v>
      </c>
    </row>
    <row r="180" spans="1:28" ht="25.2" customHeight="1" outlineLevel="1" x14ac:dyDescent="0.25">
      <c r="A180" s="239">
        <v>59</v>
      </c>
      <c r="B180" s="240" t="s">
        <v>1328</v>
      </c>
      <c r="C180" s="57" t="s">
        <v>66</v>
      </c>
      <c r="D180" s="58" t="s">
        <v>1789</v>
      </c>
      <c r="E180" s="241">
        <v>45375</v>
      </c>
      <c r="F180" s="242" t="s">
        <v>1329</v>
      </c>
      <c r="G180" s="243" t="s">
        <v>35</v>
      </c>
      <c r="H180" s="243" t="s">
        <v>25</v>
      </c>
      <c r="I180" s="246"/>
      <c r="J180" s="57"/>
      <c r="K180" s="57"/>
      <c r="L180" s="57"/>
      <c r="M180" s="57"/>
      <c r="N180" s="247"/>
      <c r="O180" s="57"/>
      <c r="P180" s="57"/>
      <c r="Q180" s="243"/>
      <c r="R180" s="243"/>
      <c r="S180" s="243" t="s">
        <v>12</v>
      </c>
      <c r="T180" s="243"/>
      <c r="U180" s="243"/>
      <c r="V180" s="243"/>
      <c r="W180" s="244"/>
      <c r="X180" s="245">
        <v>45843</v>
      </c>
      <c r="Y180" s="58" t="s">
        <v>64</v>
      </c>
      <c r="Z180" s="58" t="s">
        <v>1696</v>
      </c>
      <c r="AA180" s="57">
        <v>83</v>
      </c>
      <c r="AB180" s="57">
        <v>83</v>
      </c>
    </row>
    <row r="181" spans="1:28" ht="25.2" customHeight="1" outlineLevel="1" x14ac:dyDescent="0.25">
      <c r="A181" s="239">
        <v>61</v>
      </c>
      <c r="B181" s="240" t="s">
        <v>1425</v>
      </c>
      <c r="C181" s="57" t="s">
        <v>66</v>
      </c>
      <c r="D181" s="58" t="s">
        <v>84</v>
      </c>
      <c r="E181" s="241">
        <v>45180</v>
      </c>
      <c r="F181" s="242" t="s">
        <v>1331</v>
      </c>
      <c r="G181" s="243" t="s">
        <v>24</v>
      </c>
      <c r="H181" s="243" t="s">
        <v>25</v>
      </c>
      <c r="I181" s="246"/>
      <c r="J181" s="57"/>
      <c r="K181" s="57"/>
      <c r="L181" s="57"/>
      <c r="M181" s="57"/>
      <c r="N181" s="247"/>
      <c r="O181" s="57"/>
      <c r="P181" s="57"/>
      <c r="Q181" s="243"/>
      <c r="R181" s="243" t="s">
        <v>11</v>
      </c>
      <c r="S181" s="243"/>
      <c r="T181" s="243"/>
      <c r="U181" s="243"/>
      <c r="V181" s="243"/>
      <c r="W181" s="244"/>
      <c r="X181" s="245">
        <v>45843</v>
      </c>
      <c r="Y181" s="58" t="s">
        <v>64</v>
      </c>
      <c r="Z181" s="58" t="s">
        <v>1696</v>
      </c>
      <c r="AA181" s="57">
        <v>83</v>
      </c>
      <c r="AB181" s="57">
        <v>83</v>
      </c>
    </row>
    <row r="182" spans="1:28" ht="25.2" customHeight="1" outlineLevel="1" x14ac:dyDescent="0.25">
      <c r="A182" s="239">
        <v>69</v>
      </c>
      <c r="B182" s="240" t="s">
        <v>1426</v>
      </c>
      <c r="C182" s="57" t="s">
        <v>66</v>
      </c>
      <c r="D182" s="58" t="s">
        <v>41</v>
      </c>
      <c r="E182" s="241">
        <v>44968</v>
      </c>
      <c r="F182" s="242" t="s">
        <v>1333</v>
      </c>
      <c r="G182" s="243" t="s">
        <v>26</v>
      </c>
      <c r="H182" s="243" t="s">
        <v>25</v>
      </c>
      <c r="I182" s="246"/>
      <c r="J182" s="57"/>
      <c r="K182" s="57"/>
      <c r="L182" s="57"/>
      <c r="M182" s="57"/>
      <c r="N182" s="247"/>
      <c r="O182" s="57"/>
      <c r="P182" s="57"/>
      <c r="Q182" s="243"/>
      <c r="R182" s="243" t="s">
        <v>11</v>
      </c>
      <c r="S182" s="243"/>
      <c r="T182" s="243"/>
      <c r="U182" s="243"/>
      <c r="V182" s="243"/>
      <c r="W182" s="244"/>
      <c r="X182" s="245">
        <v>45843</v>
      </c>
      <c r="Y182" s="58" t="s">
        <v>64</v>
      </c>
      <c r="Z182" s="58" t="s">
        <v>1696</v>
      </c>
      <c r="AA182" s="57">
        <v>83</v>
      </c>
      <c r="AB182" s="57">
        <v>83</v>
      </c>
    </row>
    <row r="183" spans="1:28" ht="25.2" customHeight="1" outlineLevel="1" x14ac:dyDescent="0.25">
      <c r="A183" s="239">
        <v>79</v>
      </c>
      <c r="B183" s="240" t="s">
        <v>775</v>
      </c>
      <c r="C183" s="57" t="s">
        <v>66</v>
      </c>
      <c r="D183" s="58" t="s">
        <v>41</v>
      </c>
      <c r="E183" s="241">
        <v>44574</v>
      </c>
      <c r="F183" s="242" t="s">
        <v>1016</v>
      </c>
      <c r="G183" s="243" t="s">
        <v>53</v>
      </c>
      <c r="H183" s="243" t="s">
        <v>25</v>
      </c>
      <c r="I183" s="246"/>
      <c r="J183" s="57"/>
      <c r="K183" s="57"/>
      <c r="L183" s="57"/>
      <c r="M183" s="57"/>
      <c r="N183" s="247"/>
      <c r="O183" s="57"/>
      <c r="P183" s="57"/>
      <c r="Q183" s="243"/>
      <c r="R183" s="243" t="s">
        <v>11</v>
      </c>
      <c r="S183" s="243"/>
      <c r="T183" s="243"/>
      <c r="U183" s="243"/>
      <c r="V183" s="243"/>
      <c r="W183" s="244"/>
      <c r="X183" s="245">
        <v>45843</v>
      </c>
      <c r="Y183" s="58" t="s">
        <v>64</v>
      </c>
      <c r="Z183" s="58" t="s">
        <v>1696</v>
      </c>
      <c r="AA183" s="57">
        <v>83</v>
      </c>
      <c r="AB183" s="57">
        <v>83</v>
      </c>
    </row>
    <row r="184" spans="1:28" ht="25.2" customHeight="1" outlineLevel="1" x14ac:dyDescent="0.25">
      <c r="A184" s="239">
        <v>83</v>
      </c>
      <c r="B184" s="240" t="s">
        <v>1279</v>
      </c>
      <c r="C184" s="57" t="s">
        <v>66</v>
      </c>
      <c r="D184" s="58" t="s">
        <v>41</v>
      </c>
      <c r="E184" s="241">
        <v>44574</v>
      </c>
      <c r="F184" s="242" t="s">
        <v>994</v>
      </c>
      <c r="G184" s="243" t="s">
        <v>27</v>
      </c>
      <c r="H184" s="243" t="s">
        <v>25</v>
      </c>
      <c r="I184" s="246"/>
      <c r="J184" s="57"/>
      <c r="K184" s="57"/>
      <c r="L184" s="57" t="s">
        <v>136</v>
      </c>
      <c r="M184" s="57"/>
      <c r="N184" s="247"/>
      <c r="O184" s="57"/>
      <c r="P184" s="57"/>
      <c r="Q184" s="243"/>
      <c r="R184" s="243" t="s">
        <v>11</v>
      </c>
      <c r="S184" s="243"/>
      <c r="T184" s="243"/>
      <c r="U184" s="243"/>
      <c r="V184" s="243"/>
      <c r="W184" s="244"/>
      <c r="X184" s="245">
        <v>45843</v>
      </c>
      <c r="Y184" s="58" t="s">
        <v>64</v>
      </c>
      <c r="Z184" s="58" t="s">
        <v>1696</v>
      </c>
      <c r="AA184" s="57">
        <v>83</v>
      </c>
      <c r="AB184" s="57">
        <v>166</v>
      </c>
    </row>
    <row r="185" spans="1:28" ht="25.5" customHeight="1" x14ac:dyDescent="0.3">
      <c r="A185" s="297" t="s">
        <v>1697</v>
      </c>
      <c r="B185" s="298"/>
      <c r="C185" s="299" t="s">
        <v>1337</v>
      </c>
      <c r="D185" s="300"/>
      <c r="E185" s="300"/>
      <c r="F185" s="300"/>
      <c r="G185" s="300"/>
      <c r="H185" s="300"/>
      <c r="I185" s="300"/>
      <c r="J185" s="300"/>
      <c r="K185" s="300"/>
      <c r="L185" s="300"/>
      <c r="M185" s="300"/>
      <c r="N185" s="300"/>
      <c r="O185" s="300"/>
      <c r="P185" s="300"/>
      <c r="Q185" s="300"/>
      <c r="R185" s="300"/>
      <c r="S185" s="300"/>
      <c r="T185" s="300"/>
      <c r="U185" s="300"/>
      <c r="V185" s="300"/>
      <c r="W185" s="300"/>
      <c r="X185" s="300"/>
      <c r="Y185" s="300"/>
      <c r="Z185" s="300"/>
      <c r="AA185" s="300"/>
      <c r="AB185" s="300"/>
    </row>
    <row r="186" spans="1:28" ht="24.6" customHeight="1" outlineLevel="1" x14ac:dyDescent="0.25">
      <c r="A186" s="239">
        <v>10</v>
      </c>
      <c r="B186" s="240" t="s">
        <v>1268</v>
      </c>
      <c r="C186" s="57" t="s">
        <v>67</v>
      </c>
      <c r="D186" s="58" t="s">
        <v>111</v>
      </c>
      <c r="E186" s="241">
        <v>45471</v>
      </c>
      <c r="F186" s="242" t="s">
        <v>1247</v>
      </c>
      <c r="G186" s="243" t="s">
        <v>23</v>
      </c>
      <c r="H186" s="243" t="s">
        <v>25</v>
      </c>
      <c r="I186" s="246"/>
      <c r="J186" s="57"/>
      <c r="K186" s="57"/>
      <c r="L186" s="57"/>
      <c r="M186" s="57"/>
      <c r="N186" s="247"/>
      <c r="O186" s="57"/>
      <c r="P186" s="57"/>
      <c r="Q186" s="243"/>
      <c r="R186" s="243"/>
      <c r="S186" s="243" t="s">
        <v>12</v>
      </c>
      <c r="T186" s="243"/>
      <c r="U186" s="243"/>
      <c r="V186" s="243"/>
      <c r="W186" s="244"/>
      <c r="X186" s="245">
        <v>45844</v>
      </c>
      <c r="Y186" s="58" t="s">
        <v>64</v>
      </c>
      <c r="Z186" s="58" t="s">
        <v>1335</v>
      </c>
      <c r="AA186" s="57">
        <v>80</v>
      </c>
      <c r="AB186" s="57">
        <v>80</v>
      </c>
    </row>
    <row r="187" spans="1:28" ht="24.6" customHeight="1" outlineLevel="1" x14ac:dyDescent="0.25">
      <c r="A187" s="239">
        <v>17</v>
      </c>
      <c r="B187" s="240" t="s">
        <v>1338</v>
      </c>
      <c r="C187" s="57" t="s">
        <v>67</v>
      </c>
      <c r="D187" s="267" t="s">
        <v>1764</v>
      </c>
      <c r="E187" s="241">
        <v>45405</v>
      </c>
      <c r="F187" s="242" t="s">
        <v>1339</v>
      </c>
      <c r="G187" s="243" t="s">
        <v>35</v>
      </c>
      <c r="H187" s="243" t="s">
        <v>25</v>
      </c>
      <c r="I187" s="246" t="s">
        <v>137</v>
      </c>
      <c r="J187" s="57"/>
      <c r="K187" s="57"/>
      <c r="L187" s="57"/>
      <c r="M187" s="57"/>
      <c r="N187" s="247"/>
      <c r="O187" s="57"/>
      <c r="P187" s="57"/>
      <c r="Q187" s="243"/>
      <c r="R187" s="243"/>
      <c r="S187" s="243" t="s">
        <v>12</v>
      </c>
      <c r="T187" s="243"/>
      <c r="U187" s="243"/>
      <c r="V187" s="243"/>
      <c r="W187" s="244"/>
      <c r="X187" s="245">
        <v>45844</v>
      </c>
      <c r="Y187" s="58" t="s">
        <v>64</v>
      </c>
      <c r="Z187" s="58" t="s">
        <v>1335</v>
      </c>
      <c r="AA187" s="57">
        <v>80</v>
      </c>
      <c r="AB187" s="57">
        <v>160</v>
      </c>
    </row>
    <row r="188" spans="1:28" ht="24.6" customHeight="1" outlineLevel="1" x14ac:dyDescent="0.25">
      <c r="A188" s="239">
        <v>22</v>
      </c>
      <c r="B188" s="240" t="s">
        <v>1340</v>
      </c>
      <c r="C188" s="57" t="s">
        <v>67</v>
      </c>
      <c r="D188" s="58" t="s">
        <v>44</v>
      </c>
      <c r="E188" s="241">
        <v>45159</v>
      </c>
      <c r="F188" s="242" t="s">
        <v>1341</v>
      </c>
      <c r="G188" s="243" t="s">
        <v>24</v>
      </c>
      <c r="H188" s="243" t="s">
        <v>25</v>
      </c>
      <c r="I188" s="246"/>
      <c r="J188" s="57"/>
      <c r="K188" s="57"/>
      <c r="L188" s="57"/>
      <c r="M188" s="57"/>
      <c r="N188" s="247"/>
      <c r="O188" s="57"/>
      <c r="P188" s="57"/>
      <c r="Q188" s="243"/>
      <c r="R188" s="243" t="s">
        <v>11</v>
      </c>
      <c r="S188" s="243"/>
      <c r="T188" s="243"/>
      <c r="U188" s="243"/>
      <c r="V188" s="243"/>
      <c r="W188" s="244"/>
      <c r="X188" s="245">
        <v>45844</v>
      </c>
      <c r="Y188" s="58" t="s">
        <v>64</v>
      </c>
      <c r="Z188" s="58" t="s">
        <v>1335</v>
      </c>
      <c r="AA188" s="57">
        <v>80</v>
      </c>
      <c r="AB188" s="57">
        <v>80</v>
      </c>
    </row>
    <row r="189" spans="1:28" ht="24.6" customHeight="1" outlineLevel="1" x14ac:dyDescent="0.25">
      <c r="A189" s="239">
        <v>25</v>
      </c>
      <c r="B189" s="240" t="s">
        <v>1648</v>
      </c>
      <c r="C189" s="57" t="s">
        <v>67</v>
      </c>
      <c r="D189" s="58" t="s">
        <v>41</v>
      </c>
      <c r="E189" s="241">
        <v>45080</v>
      </c>
      <c r="F189" s="242" t="s">
        <v>1285</v>
      </c>
      <c r="G189" s="243" t="s">
        <v>26</v>
      </c>
      <c r="H189" s="243" t="s">
        <v>25</v>
      </c>
      <c r="I189" s="246"/>
      <c r="J189" s="57"/>
      <c r="K189" s="57" t="s">
        <v>135</v>
      </c>
      <c r="L189" s="57"/>
      <c r="M189" s="57"/>
      <c r="N189" s="247"/>
      <c r="O189" s="57"/>
      <c r="P189" s="57"/>
      <c r="Q189" s="243"/>
      <c r="R189" s="243" t="s">
        <v>11</v>
      </c>
      <c r="S189" s="243"/>
      <c r="T189" s="243"/>
      <c r="U189" s="243"/>
      <c r="V189" s="243"/>
      <c r="W189" s="244"/>
      <c r="X189" s="245">
        <v>45844</v>
      </c>
      <c r="Y189" s="58" t="s">
        <v>64</v>
      </c>
      <c r="Z189" s="58" t="s">
        <v>1335</v>
      </c>
      <c r="AA189" s="57">
        <v>80</v>
      </c>
      <c r="AB189" s="57">
        <v>160</v>
      </c>
    </row>
    <row r="190" spans="1:28" ht="24.6" customHeight="1" outlineLevel="1" x14ac:dyDescent="0.25">
      <c r="A190" s="239">
        <v>32</v>
      </c>
      <c r="B190" s="240" t="s">
        <v>69</v>
      </c>
      <c r="C190" s="57" t="s">
        <v>67</v>
      </c>
      <c r="D190" s="58" t="s">
        <v>70</v>
      </c>
      <c r="E190" s="241">
        <v>43475</v>
      </c>
      <c r="F190" s="242" t="s">
        <v>52</v>
      </c>
      <c r="G190" s="243" t="s">
        <v>53</v>
      </c>
      <c r="H190" s="243" t="s">
        <v>25</v>
      </c>
      <c r="I190" s="246"/>
      <c r="J190" s="57"/>
      <c r="K190" s="57"/>
      <c r="L190" s="57"/>
      <c r="M190" s="57"/>
      <c r="N190" s="247"/>
      <c r="O190" s="57"/>
      <c r="P190" s="57"/>
      <c r="Q190" s="243"/>
      <c r="R190" s="243" t="s">
        <v>11</v>
      </c>
      <c r="S190" s="243"/>
      <c r="T190" s="243"/>
      <c r="U190" s="243"/>
      <c r="V190" s="243"/>
      <c r="W190" s="244"/>
      <c r="X190" s="245">
        <v>45844</v>
      </c>
      <c r="Y190" s="58" t="s">
        <v>64</v>
      </c>
      <c r="Z190" s="58" t="s">
        <v>1335</v>
      </c>
      <c r="AA190" s="57">
        <v>80</v>
      </c>
      <c r="AB190" s="57">
        <v>80</v>
      </c>
    </row>
    <row r="191" spans="1:28" ht="24.6" customHeight="1" outlineLevel="1" x14ac:dyDescent="0.25">
      <c r="A191" s="239">
        <v>36</v>
      </c>
      <c r="B191" s="240" t="s">
        <v>287</v>
      </c>
      <c r="C191" s="57" t="s">
        <v>67</v>
      </c>
      <c r="D191" s="58" t="s">
        <v>41</v>
      </c>
      <c r="E191" s="241">
        <v>44094</v>
      </c>
      <c r="F191" s="242" t="s">
        <v>33</v>
      </c>
      <c r="G191" s="243" t="s">
        <v>27</v>
      </c>
      <c r="H191" s="243" t="s">
        <v>25</v>
      </c>
      <c r="I191" s="246"/>
      <c r="J191" s="57"/>
      <c r="K191" s="57"/>
      <c r="L191" s="57"/>
      <c r="M191" s="57"/>
      <c r="N191" s="247"/>
      <c r="O191" s="57"/>
      <c r="P191" s="57"/>
      <c r="Q191" s="243"/>
      <c r="R191" s="243" t="s">
        <v>11</v>
      </c>
      <c r="S191" s="243"/>
      <c r="T191" s="243"/>
      <c r="U191" s="243"/>
      <c r="V191" s="243"/>
      <c r="W191" s="244"/>
      <c r="X191" s="245">
        <v>45844</v>
      </c>
      <c r="Y191" s="58" t="s">
        <v>64</v>
      </c>
      <c r="Z191" s="58" t="s">
        <v>1335</v>
      </c>
      <c r="AA191" s="57">
        <v>80</v>
      </c>
      <c r="AB191" s="57">
        <v>80</v>
      </c>
    </row>
    <row r="192" spans="1:28" ht="24.6" customHeight="1" outlineLevel="1" x14ac:dyDescent="0.25">
      <c r="A192" s="239">
        <v>38</v>
      </c>
      <c r="B192" s="240" t="s">
        <v>1707</v>
      </c>
      <c r="C192" s="57" t="s">
        <v>67</v>
      </c>
      <c r="D192" s="58" t="s">
        <v>525</v>
      </c>
      <c r="E192" s="241">
        <v>42815</v>
      </c>
      <c r="F192" s="242" t="s">
        <v>1326</v>
      </c>
      <c r="G192" s="243" t="s">
        <v>39</v>
      </c>
      <c r="H192" s="243" t="s">
        <v>25</v>
      </c>
      <c r="I192" s="246"/>
      <c r="J192" s="57"/>
      <c r="K192" s="57"/>
      <c r="L192" s="57"/>
      <c r="M192" s="57" t="s">
        <v>140</v>
      </c>
      <c r="N192" s="247"/>
      <c r="O192" s="57"/>
      <c r="P192" s="57"/>
      <c r="Q192" s="243"/>
      <c r="R192" s="243"/>
      <c r="S192" s="243"/>
      <c r="T192" s="243" t="s">
        <v>13</v>
      </c>
      <c r="U192" s="243"/>
      <c r="V192" s="243"/>
      <c r="W192" s="244"/>
      <c r="X192" s="245">
        <v>45844</v>
      </c>
      <c r="Y192" s="58" t="s">
        <v>64</v>
      </c>
      <c r="Z192" s="58" t="s">
        <v>1335</v>
      </c>
      <c r="AA192" s="57">
        <v>80</v>
      </c>
      <c r="AB192" s="57">
        <v>160</v>
      </c>
    </row>
    <row r="193" spans="1:28" ht="24.6" customHeight="1" outlineLevel="1" x14ac:dyDescent="0.25">
      <c r="A193" s="239">
        <v>50</v>
      </c>
      <c r="B193" s="240" t="s">
        <v>1708</v>
      </c>
      <c r="C193" s="57" t="s">
        <v>66</v>
      </c>
      <c r="D193" s="58" t="s">
        <v>41</v>
      </c>
      <c r="E193" s="241">
        <v>45544</v>
      </c>
      <c r="F193" s="242" t="s">
        <v>1343</v>
      </c>
      <c r="G193" s="243" t="s">
        <v>23</v>
      </c>
      <c r="H193" s="243" t="s">
        <v>25</v>
      </c>
      <c r="I193" s="246"/>
      <c r="J193" s="57" t="s">
        <v>138</v>
      </c>
      <c r="K193" s="57"/>
      <c r="L193" s="57"/>
      <c r="M193" s="57"/>
      <c r="N193" s="247"/>
      <c r="O193" s="57"/>
      <c r="P193" s="57"/>
      <c r="Q193" s="243"/>
      <c r="R193" s="243"/>
      <c r="S193" s="243" t="s">
        <v>12</v>
      </c>
      <c r="T193" s="243"/>
      <c r="U193" s="243"/>
      <c r="V193" s="243"/>
      <c r="W193" s="244"/>
      <c r="X193" s="245">
        <v>45844</v>
      </c>
      <c r="Y193" s="58" t="s">
        <v>64</v>
      </c>
      <c r="Z193" s="58" t="s">
        <v>1335</v>
      </c>
      <c r="AA193" s="57">
        <v>80</v>
      </c>
      <c r="AB193" s="57">
        <v>160</v>
      </c>
    </row>
    <row r="194" spans="1:28" ht="24.6" customHeight="1" outlineLevel="1" x14ac:dyDescent="0.25">
      <c r="A194" s="239">
        <v>54</v>
      </c>
      <c r="B194" s="240" t="s">
        <v>1758</v>
      </c>
      <c r="C194" s="57" t="s">
        <v>66</v>
      </c>
      <c r="D194" s="267" t="s">
        <v>1663</v>
      </c>
      <c r="E194" s="241">
        <v>45368</v>
      </c>
      <c r="F194" s="242" t="s">
        <v>1345</v>
      </c>
      <c r="G194" s="243" t="s">
        <v>35</v>
      </c>
      <c r="H194" s="243" t="s">
        <v>25</v>
      </c>
      <c r="I194" s="246"/>
      <c r="J194" s="57"/>
      <c r="K194" s="57"/>
      <c r="L194" s="57"/>
      <c r="M194" s="57"/>
      <c r="N194" s="247"/>
      <c r="O194" s="57"/>
      <c r="P194" s="57"/>
      <c r="Q194" s="243"/>
      <c r="R194" s="243"/>
      <c r="S194" s="243" t="s">
        <v>12</v>
      </c>
      <c r="T194" s="243"/>
      <c r="U194" s="243"/>
      <c r="V194" s="243"/>
      <c r="W194" s="244"/>
      <c r="X194" s="245">
        <v>45844</v>
      </c>
      <c r="Y194" s="58" t="s">
        <v>64</v>
      </c>
      <c r="Z194" s="58" t="s">
        <v>1335</v>
      </c>
      <c r="AA194" s="57">
        <v>80</v>
      </c>
      <c r="AB194" s="57">
        <v>80</v>
      </c>
    </row>
    <row r="195" spans="1:28" ht="24.6" customHeight="1" outlineLevel="1" x14ac:dyDescent="0.25">
      <c r="A195" s="239">
        <v>62</v>
      </c>
      <c r="B195" s="240" t="s">
        <v>1275</v>
      </c>
      <c r="C195" s="57" t="s">
        <v>66</v>
      </c>
      <c r="D195" s="58" t="s">
        <v>68</v>
      </c>
      <c r="E195" s="241">
        <v>45212</v>
      </c>
      <c r="F195" s="242" t="s">
        <v>1263</v>
      </c>
      <c r="G195" s="243" t="s">
        <v>24</v>
      </c>
      <c r="H195" s="243" t="s">
        <v>25</v>
      </c>
      <c r="I195" s="246"/>
      <c r="J195" s="57"/>
      <c r="K195" s="57"/>
      <c r="L195" s="57"/>
      <c r="M195" s="57"/>
      <c r="N195" s="247"/>
      <c r="O195" s="57"/>
      <c r="P195" s="57"/>
      <c r="Q195" s="243"/>
      <c r="R195" s="243" t="s">
        <v>11</v>
      </c>
      <c r="S195" s="243"/>
      <c r="T195" s="243"/>
      <c r="U195" s="243"/>
      <c r="V195" s="243"/>
      <c r="W195" s="244"/>
      <c r="X195" s="245">
        <v>45844</v>
      </c>
      <c r="Y195" s="58" t="s">
        <v>64</v>
      </c>
      <c r="Z195" s="58" t="s">
        <v>1335</v>
      </c>
      <c r="AA195" s="57">
        <v>80</v>
      </c>
      <c r="AB195" s="57">
        <v>80</v>
      </c>
    </row>
    <row r="196" spans="1:28" ht="24.6" customHeight="1" outlineLevel="1" x14ac:dyDescent="0.25">
      <c r="A196" s="239">
        <v>70</v>
      </c>
      <c r="B196" s="240" t="s">
        <v>1347</v>
      </c>
      <c r="C196" s="57" t="s">
        <v>66</v>
      </c>
      <c r="D196" s="267" t="s">
        <v>1765</v>
      </c>
      <c r="E196" s="241">
        <v>45069</v>
      </c>
      <c r="F196" s="242" t="s">
        <v>1348</v>
      </c>
      <c r="G196" s="243" t="s">
        <v>26</v>
      </c>
      <c r="H196" s="243" t="s">
        <v>25</v>
      </c>
      <c r="I196" s="246"/>
      <c r="J196" s="57"/>
      <c r="K196" s="57"/>
      <c r="L196" s="57"/>
      <c r="M196" s="57"/>
      <c r="N196" s="247"/>
      <c r="O196" s="57"/>
      <c r="P196" s="57"/>
      <c r="Q196" s="243"/>
      <c r="R196" s="243" t="s">
        <v>11</v>
      </c>
      <c r="S196" s="243"/>
      <c r="T196" s="243"/>
      <c r="U196" s="243"/>
      <c r="V196" s="243"/>
      <c r="W196" s="244"/>
      <c r="X196" s="245">
        <v>45844</v>
      </c>
      <c r="Y196" s="58" t="s">
        <v>64</v>
      </c>
      <c r="Z196" s="58" t="s">
        <v>1335</v>
      </c>
      <c r="AA196" s="57">
        <v>80</v>
      </c>
      <c r="AB196" s="57">
        <v>80</v>
      </c>
    </row>
    <row r="197" spans="1:28" ht="24.6" customHeight="1" outlineLevel="1" x14ac:dyDescent="0.25">
      <c r="A197" s="239">
        <v>76</v>
      </c>
      <c r="B197" s="240" t="s">
        <v>118</v>
      </c>
      <c r="C197" s="57" t="s">
        <v>66</v>
      </c>
      <c r="D197" s="58" t="s">
        <v>68</v>
      </c>
      <c r="E197" s="241">
        <v>44263</v>
      </c>
      <c r="F197" s="242" t="s">
        <v>714</v>
      </c>
      <c r="G197" s="243" t="s">
        <v>53</v>
      </c>
      <c r="H197" s="243" t="s">
        <v>25</v>
      </c>
      <c r="I197" s="246"/>
      <c r="J197" s="57"/>
      <c r="K197" s="57"/>
      <c r="L197" s="57"/>
      <c r="M197" s="57"/>
      <c r="N197" s="247"/>
      <c r="O197" s="57"/>
      <c r="P197" s="57"/>
      <c r="Q197" s="243"/>
      <c r="R197" s="243" t="s">
        <v>11</v>
      </c>
      <c r="S197" s="243"/>
      <c r="T197" s="243"/>
      <c r="U197" s="243"/>
      <c r="V197" s="243"/>
      <c r="W197" s="244"/>
      <c r="X197" s="245">
        <v>45844</v>
      </c>
      <c r="Y197" s="58" t="s">
        <v>64</v>
      </c>
      <c r="Z197" s="58" t="s">
        <v>1335</v>
      </c>
      <c r="AA197" s="57">
        <v>80</v>
      </c>
      <c r="AB197" s="57">
        <v>80</v>
      </c>
    </row>
    <row r="198" spans="1:28" ht="24.6" customHeight="1" outlineLevel="1" x14ac:dyDescent="0.25">
      <c r="A198" s="239">
        <v>83</v>
      </c>
      <c r="B198" s="240" t="s">
        <v>74</v>
      </c>
      <c r="C198" s="57" t="s">
        <v>66</v>
      </c>
      <c r="D198" s="58" t="s">
        <v>41</v>
      </c>
      <c r="E198" s="241">
        <v>43897</v>
      </c>
      <c r="F198" s="242" t="s">
        <v>37</v>
      </c>
      <c r="G198" s="243" t="s">
        <v>27</v>
      </c>
      <c r="H198" s="243" t="s">
        <v>25</v>
      </c>
      <c r="I198" s="246"/>
      <c r="J198" s="57"/>
      <c r="K198" s="57"/>
      <c r="L198" s="57" t="s">
        <v>136</v>
      </c>
      <c r="M198" s="57"/>
      <c r="N198" s="247"/>
      <c r="O198" s="57"/>
      <c r="P198" s="57"/>
      <c r="Q198" s="243"/>
      <c r="R198" s="243" t="s">
        <v>11</v>
      </c>
      <c r="S198" s="243"/>
      <c r="T198" s="243"/>
      <c r="U198" s="243"/>
      <c r="V198" s="243"/>
      <c r="W198" s="244"/>
      <c r="X198" s="245">
        <v>45844</v>
      </c>
      <c r="Y198" s="58" t="s">
        <v>64</v>
      </c>
      <c r="Z198" s="58" t="s">
        <v>1335</v>
      </c>
      <c r="AA198" s="57">
        <v>80</v>
      </c>
      <c r="AB198" s="57">
        <v>160</v>
      </c>
    </row>
    <row r="199" spans="1:28" ht="24.6" customHeight="1" outlineLevel="1" x14ac:dyDescent="0.25">
      <c r="A199" s="239">
        <v>90</v>
      </c>
      <c r="B199" s="240" t="s">
        <v>1306</v>
      </c>
      <c r="C199" s="57" t="s">
        <v>66</v>
      </c>
      <c r="D199" s="267" t="s">
        <v>1766</v>
      </c>
      <c r="E199" s="241">
        <v>42879</v>
      </c>
      <c r="F199" s="242" t="s">
        <v>1307</v>
      </c>
      <c r="G199" s="243" t="s">
        <v>39</v>
      </c>
      <c r="H199" s="243" t="s">
        <v>25</v>
      </c>
      <c r="I199" s="246"/>
      <c r="J199" s="57"/>
      <c r="K199" s="57"/>
      <c r="L199" s="57"/>
      <c r="M199" s="57"/>
      <c r="N199" s="247" t="s">
        <v>141</v>
      </c>
      <c r="O199" s="57"/>
      <c r="P199" s="57"/>
      <c r="Q199" s="243"/>
      <c r="R199" s="243"/>
      <c r="S199" s="243"/>
      <c r="T199" s="243" t="s">
        <v>13</v>
      </c>
      <c r="U199" s="243"/>
      <c r="V199" s="243"/>
      <c r="W199" s="244"/>
      <c r="X199" s="245">
        <v>45844</v>
      </c>
      <c r="Y199" s="58" t="s">
        <v>64</v>
      </c>
      <c r="Z199" s="58" t="s">
        <v>1335</v>
      </c>
      <c r="AA199" s="57">
        <v>80</v>
      </c>
      <c r="AB199" s="57">
        <v>160</v>
      </c>
    </row>
    <row r="200" spans="1:28" ht="25.5" customHeight="1" x14ac:dyDescent="0.3">
      <c r="A200" s="297" t="s">
        <v>1350</v>
      </c>
      <c r="B200" s="298"/>
      <c r="C200" s="299" t="s">
        <v>1351</v>
      </c>
      <c r="D200" s="300"/>
      <c r="E200" s="300"/>
      <c r="F200" s="300"/>
      <c r="G200" s="300"/>
      <c r="H200" s="300"/>
      <c r="I200" s="300"/>
      <c r="J200" s="300"/>
      <c r="K200" s="300"/>
      <c r="L200" s="300"/>
      <c r="M200" s="300"/>
      <c r="N200" s="300"/>
      <c r="O200" s="300"/>
      <c r="P200" s="300"/>
      <c r="Q200" s="300"/>
      <c r="R200" s="300"/>
      <c r="S200" s="300"/>
      <c r="T200" s="300"/>
      <c r="U200" s="300"/>
      <c r="V200" s="300"/>
      <c r="W200" s="300"/>
      <c r="X200" s="300"/>
      <c r="Y200" s="300"/>
      <c r="Z200" s="300"/>
      <c r="AA200" s="300"/>
      <c r="AB200" s="300"/>
    </row>
    <row r="201" spans="1:28" ht="24.6" customHeight="1" outlineLevel="1" x14ac:dyDescent="0.25">
      <c r="A201" s="239">
        <v>3</v>
      </c>
      <c r="B201" s="240" t="s">
        <v>1714</v>
      </c>
      <c r="C201" s="57" t="s">
        <v>67</v>
      </c>
      <c r="D201" s="58" t="s">
        <v>1663</v>
      </c>
      <c r="E201" s="241">
        <v>45525</v>
      </c>
      <c r="F201" s="242" t="s">
        <v>1353</v>
      </c>
      <c r="G201" s="243" t="s">
        <v>23</v>
      </c>
      <c r="H201" s="243" t="s">
        <v>25</v>
      </c>
      <c r="I201" s="246" t="s">
        <v>137</v>
      </c>
      <c r="J201" s="57"/>
      <c r="K201" s="57"/>
      <c r="L201" s="57"/>
      <c r="M201" s="57"/>
      <c r="N201" s="247"/>
      <c r="O201" s="57"/>
      <c r="P201" s="57"/>
      <c r="Q201" s="243"/>
      <c r="R201" s="243"/>
      <c r="S201" s="243" t="s">
        <v>12</v>
      </c>
      <c r="T201" s="243"/>
      <c r="U201" s="243"/>
      <c r="V201" s="243"/>
      <c r="W201" s="244"/>
      <c r="X201" s="245">
        <v>45850</v>
      </c>
      <c r="Y201" s="58" t="s">
        <v>11</v>
      </c>
      <c r="Z201" s="58" t="s">
        <v>1063</v>
      </c>
      <c r="AA201" s="57">
        <v>13</v>
      </c>
      <c r="AB201" s="57">
        <v>13</v>
      </c>
    </row>
    <row r="202" spans="1:28" ht="24.6" customHeight="1" outlineLevel="1" x14ac:dyDescent="0.25">
      <c r="A202" s="239">
        <v>5</v>
      </c>
      <c r="B202" s="240" t="s">
        <v>1354</v>
      </c>
      <c r="C202" s="57" t="s">
        <v>67</v>
      </c>
      <c r="D202" s="267" t="s">
        <v>1722</v>
      </c>
      <c r="E202" s="241">
        <v>44832</v>
      </c>
      <c r="F202" s="242" t="s">
        <v>1061</v>
      </c>
      <c r="G202" s="243" t="s">
        <v>26</v>
      </c>
      <c r="H202" s="243" t="s">
        <v>25</v>
      </c>
      <c r="I202" s="246"/>
      <c r="J202" s="57"/>
      <c r="K202" s="57" t="s">
        <v>135</v>
      </c>
      <c r="L202" s="57"/>
      <c r="M202" s="57"/>
      <c r="N202" s="247"/>
      <c r="O202" s="57"/>
      <c r="P202" s="57"/>
      <c r="Q202" s="243"/>
      <c r="R202" s="243" t="s">
        <v>11</v>
      </c>
      <c r="S202" s="243"/>
      <c r="T202" s="243"/>
      <c r="U202" s="243"/>
      <c r="V202" s="243"/>
      <c r="W202" s="244"/>
      <c r="X202" s="245">
        <v>45850</v>
      </c>
      <c r="Y202" s="58" t="s">
        <v>11</v>
      </c>
      <c r="Z202" s="58" t="s">
        <v>1063</v>
      </c>
      <c r="AA202" s="57">
        <v>13</v>
      </c>
      <c r="AB202" s="57">
        <v>13</v>
      </c>
    </row>
    <row r="203" spans="1:28" ht="24.6" customHeight="1" outlineLevel="1" x14ac:dyDescent="0.25">
      <c r="A203" s="239">
        <v>9</v>
      </c>
      <c r="B203" s="240" t="s">
        <v>1355</v>
      </c>
      <c r="C203" s="57" t="s">
        <v>66</v>
      </c>
      <c r="D203" s="267" t="s">
        <v>1722</v>
      </c>
      <c r="E203" s="241">
        <v>45526</v>
      </c>
      <c r="F203" s="242" t="s">
        <v>1356</v>
      </c>
      <c r="G203" s="243" t="s">
        <v>23</v>
      </c>
      <c r="H203" s="243" t="s">
        <v>25</v>
      </c>
      <c r="I203" s="246"/>
      <c r="J203" s="57" t="s">
        <v>138</v>
      </c>
      <c r="K203" s="57"/>
      <c r="L203" s="57"/>
      <c r="M203" s="57"/>
      <c r="N203" s="247"/>
      <c r="O203" s="57"/>
      <c r="P203" s="57"/>
      <c r="Q203" s="243"/>
      <c r="R203" s="243"/>
      <c r="S203" s="243" t="s">
        <v>12</v>
      </c>
      <c r="T203" s="243"/>
      <c r="U203" s="243"/>
      <c r="V203" s="243"/>
      <c r="W203" s="244"/>
      <c r="X203" s="245">
        <v>45850</v>
      </c>
      <c r="Y203" s="58" t="s">
        <v>11</v>
      </c>
      <c r="Z203" s="58" t="s">
        <v>1063</v>
      </c>
      <c r="AA203" s="57">
        <v>13</v>
      </c>
      <c r="AB203" s="57">
        <v>13</v>
      </c>
    </row>
    <row r="204" spans="1:28" ht="24.6" customHeight="1" outlineLevel="1" x14ac:dyDescent="0.25">
      <c r="A204" s="239">
        <v>12</v>
      </c>
      <c r="B204" s="240" t="s">
        <v>1530</v>
      </c>
      <c r="C204" s="57" t="s">
        <v>66</v>
      </c>
      <c r="D204" s="58" t="s">
        <v>688</v>
      </c>
      <c r="E204" s="241">
        <v>43948</v>
      </c>
      <c r="F204" s="242" t="s">
        <v>1358</v>
      </c>
      <c r="G204" s="243" t="s">
        <v>27</v>
      </c>
      <c r="H204" s="243" t="s">
        <v>25</v>
      </c>
      <c r="I204" s="246"/>
      <c r="J204" s="57"/>
      <c r="K204" s="57"/>
      <c r="L204" s="57" t="s">
        <v>136</v>
      </c>
      <c r="M204" s="57"/>
      <c r="N204" s="247"/>
      <c r="O204" s="57"/>
      <c r="P204" s="57"/>
      <c r="Q204" s="243"/>
      <c r="R204" s="243" t="s">
        <v>11</v>
      </c>
      <c r="S204" s="243"/>
      <c r="T204" s="243"/>
      <c r="U204" s="243"/>
      <c r="V204" s="243"/>
      <c r="W204" s="244"/>
      <c r="X204" s="245">
        <v>45850</v>
      </c>
      <c r="Y204" s="58" t="s">
        <v>11</v>
      </c>
      <c r="Z204" s="58" t="s">
        <v>1063</v>
      </c>
      <c r="AA204" s="57">
        <v>13</v>
      </c>
      <c r="AB204" s="57">
        <v>13</v>
      </c>
    </row>
    <row r="205" spans="1:28" ht="24.6" customHeight="1" outlineLevel="1" x14ac:dyDescent="0.25">
      <c r="A205" s="239">
        <v>15</v>
      </c>
      <c r="B205" s="240" t="s">
        <v>743</v>
      </c>
      <c r="C205" s="57" t="s">
        <v>66</v>
      </c>
      <c r="D205" s="58" t="s">
        <v>73</v>
      </c>
      <c r="E205" s="241">
        <v>42655</v>
      </c>
      <c r="F205" s="242" t="s">
        <v>864</v>
      </c>
      <c r="G205" s="243" t="s">
        <v>39</v>
      </c>
      <c r="H205" s="243" t="s">
        <v>25</v>
      </c>
      <c r="I205" s="246"/>
      <c r="J205" s="57"/>
      <c r="K205" s="57"/>
      <c r="L205" s="57"/>
      <c r="M205" s="57"/>
      <c r="N205" s="247" t="s">
        <v>141</v>
      </c>
      <c r="O205" s="57"/>
      <c r="P205" s="57"/>
      <c r="Q205" s="243"/>
      <c r="R205" s="243"/>
      <c r="S205" s="243"/>
      <c r="T205" s="243" t="s">
        <v>13</v>
      </c>
      <c r="U205" s="243"/>
      <c r="V205" s="243"/>
      <c r="W205" s="244"/>
      <c r="X205" s="245">
        <v>45850</v>
      </c>
      <c r="Y205" s="58" t="s">
        <v>11</v>
      </c>
      <c r="Z205" s="58" t="s">
        <v>1063</v>
      </c>
      <c r="AA205" s="57">
        <v>13</v>
      </c>
      <c r="AB205" s="57">
        <v>13</v>
      </c>
    </row>
    <row r="206" spans="1:28" ht="25.5" customHeight="1" x14ac:dyDescent="0.3">
      <c r="A206" s="297" t="s">
        <v>1360</v>
      </c>
      <c r="B206" s="298"/>
      <c r="C206" s="299" t="s">
        <v>1361</v>
      </c>
      <c r="D206" s="300"/>
      <c r="E206" s="300"/>
      <c r="F206" s="300"/>
      <c r="G206" s="300"/>
      <c r="H206" s="300"/>
      <c r="I206" s="300"/>
      <c r="J206" s="300"/>
      <c r="K206" s="300"/>
      <c r="L206" s="300"/>
      <c r="M206" s="300"/>
      <c r="N206" s="300"/>
      <c r="O206" s="300"/>
      <c r="P206" s="300"/>
      <c r="Q206" s="300"/>
      <c r="R206" s="300"/>
      <c r="S206" s="300"/>
      <c r="T206" s="300"/>
      <c r="U206" s="300"/>
      <c r="V206" s="300"/>
      <c r="W206" s="300"/>
      <c r="X206" s="300"/>
      <c r="Y206" s="300"/>
      <c r="Z206" s="300"/>
      <c r="AA206" s="300"/>
      <c r="AB206" s="300"/>
    </row>
    <row r="207" spans="1:28" ht="24.6" customHeight="1" outlineLevel="1" x14ac:dyDescent="0.25">
      <c r="A207" s="239">
        <v>4</v>
      </c>
      <c r="B207" s="240" t="s">
        <v>1714</v>
      </c>
      <c r="C207" s="57" t="s">
        <v>67</v>
      </c>
      <c r="D207" s="58" t="s">
        <v>1663</v>
      </c>
      <c r="E207" s="241">
        <v>45525</v>
      </c>
      <c r="F207" s="242" t="s">
        <v>1353</v>
      </c>
      <c r="G207" s="243" t="s">
        <v>23</v>
      </c>
      <c r="H207" s="243" t="s">
        <v>25</v>
      </c>
      <c r="I207" s="246" t="s">
        <v>137</v>
      </c>
      <c r="J207" s="57"/>
      <c r="K207" s="57"/>
      <c r="L207" s="57"/>
      <c r="M207" s="57"/>
      <c r="N207" s="247"/>
      <c r="O207" s="57"/>
      <c r="P207" s="57"/>
      <c r="Q207" s="243"/>
      <c r="R207" s="243"/>
      <c r="S207" s="243" t="s">
        <v>12</v>
      </c>
      <c r="T207" s="243"/>
      <c r="U207" s="243"/>
      <c r="V207" s="243"/>
      <c r="W207" s="244"/>
      <c r="X207" s="245">
        <v>45857</v>
      </c>
      <c r="Y207" s="58" t="s">
        <v>64</v>
      </c>
      <c r="Z207" s="58" t="s">
        <v>730</v>
      </c>
      <c r="AA207" s="57">
        <v>44</v>
      </c>
      <c r="AB207" s="57">
        <v>88</v>
      </c>
    </row>
    <row r="208" spans="1:28" ht="24.6" customHeight="1" outlineLevel="1" x14ac:dyDescent="0.25">
      <c r="A208" s="239">
        <v>5</v>
      </c>
      <c r="B208" s="240" t="s">
        <v>1709</v>
      </c>
      <c r="C208" s="57" t="s">
        <v>67</v>
      </c>
      <c r="D208" s="58"/>
      <c r="E208" s="241">
        <v>45374</v>
      </c>
      <c r="F208" s="242" t="s">
        <v>1363</v>
      </c>
      <c r="G208" s="243" t="s">
        <v>35</v>
      </c>
      <c r="H208" s="243" t="s">
        <v>25</v>
      </c>
      <c r="I208" s="246"/>
      <c r="J208" s="57"/>
      <c r="K208" s="57"/>
      <c r="L208" s="57"/>
      <c r="M208" s="57"/>
      <c r="N208" s="247"/>
      <c r="O208" s="57"/>
      <c r="P208" s="57"/>
      <c r="Q208" s="243"/>
      <c r="R208" s="243"/>
      <c r="S208" s="243" t="s">
        <v>12</v>
      </c>
      <c r="T208" s="243"/>
      <c r="U208" s="243"/>
      <c r="V208" s="243"/>
      <c r="W208" s="244"/>
      <c r="X208" s="245">
        <v>45857</v>
      </c>
      <c r="Y208" s="58" t="s">
        <v>64</v>
      </c>
      <c r="Z208" s="58" t="s">
        <v>730</v>
      </c>
      <c r="AA208" s="57">
        <v>44</v>
      </c>
      <c r="AB208" s="57">
        <v>44</v>
      </c>
    </row>
    <row r="209" spans="1:28" ht="24.6" customHeight="1" outlineLevel="1" x14ac:dyDescent="0.25">
      <c r="A209" s="239">
        <v>8</v>
      </c>
      <c r="B209" s="240" t="s">
        <v>1364</v>
      </c>
      <c r="C209" s="57" t="s">
        <v>67</v>
      </c>
      <c r="D209" s="58" t="s">
        <v>41</v>
      </c>
      <c r="E209" s="241">
        <v>45261</v>
      </c>
      <c r="F209" s="242" t="s">
        <v>1365</v>
      </c>
      <c r="G209" s="243" t="s">
        <v>24</v>
      </c>
      <c r="H209" s="243" t="s">
        <v>25</v>
      </c>
      <c r="I209" s="246"/>
      <c r="J209" s="57"/>
      <c r="K209" s="57"/>
      <c r="L209" s="57"/>
      <c r="M209" s="57"/>
      <c r="N209" s="247"/>
      <c r="O209" s="57"/>
      <c r="P209" s="57"/>
      <c r="Q209" s="243"/>
      <c r="R209" s="243" t="s">
        <v>11</v>
      </c>
      <c r="S209" s="243"/>
      <c r="T209" s="243"/>
      <c r="U209" s="243"/>
      <c r="V209" s="243"/>
      <c r="W209" s="244"/>
      <c r="X209" s="245">
        <v>45857</v>
      </c>
      <c r="Y209" s="58" t="s">
        <v>64</v>
      </c>
      <c r="Z209" s="58" t="s">
        <v>730</v>
      </c>
      <c r="AA209" s="57">
        <v>44</v>
      </c>
      <c r="AB209" s="57">
        <v>44</v>
      </c>
    </row>
    <row r="210" spans="1:28" ht="24.6" customHeight="1" outlineLevel="1" x14ac:dyDescent="0.25">
      <c r="A210" s="239">
        <v>11</v>
      </c>
      <c r="B210" s="240" t="s">
        <v>1710</v>
      </c>
      <c r="C210" s="57" t="s">
        <v>67</v>
      </c>
      <c r="D210" s="58" t="s">
        <v>688</v>
      </c>
      <c r="E210" s="241">
        <v>44728</v>
      </c>
      <c r="F210" s="242" t="s">
        <v>1367</v>
      </c>
      <c r="G210" s="243" t="s">
        <v>26</v>
      </c>
      <c r="H210" s="243" t="s">
        <v>25</v>
      </c>
      <c r="I210" s="246"/>
      <c r="J210" s="57"/>
      <c r="K210" s="57" t="s">
        <v>135</v>
      </c>
      <c r="L210" s="57"/>
      <c r="M210" s="57"/>
      <c r="N210" s="247"/>
      <c r="O210" s="57"/>
      <c r="P210" s="57"/>
      <c r="Q210" s="243"/>
      <c r="R210" s="243" t="s">
        <v>11</v>
      </c>
      <c r="S210" s="243"/>
      <c r="T210" s="243"/>
      <c r="U210" s="243"/>
      <c r="V210" s="243"/>
      <c r="W210" s="244"/>
      <c r="X210" s="245">
        <v>45857</v>
      </c>
      <c r="Y210" s="58" t="s">
        <v>64</v>
      </c>
      <c r="Z210" s="58" t="s">
        <v>730</v>
      </c>
      <c r="AA210" s="57">
        <v>44</v>
      </c>
      <c r="AB210" s="57">
        <v>88</v>
      </c>
    </row>
    <row r="211" spans="1:28" ht="24.6" customHeight="1" outlineLevel="1" x14ac:dyDescent="0.25">
      <c r="A211" s="239">
        <v>13</v>
      </c>
      <c r="B211" s="240" t="s">
        <v>735</v>
      </c>
      <c r="C211" s="57" t="s">
        <v>67</v>
      </c>
      <c r="D211" s="58"/>
      <c r="E211" s="241">
        <v>44221</v>
      </c>
      <c r="F211" s="242" t="s">
        <v>1369</v>
      </c>
      <c r="G211" s="243" t="s">
        <v>53</v>
      </c>
      <c r="H211" s="243" t="s">
        <v>25</v>
      </c>
      <c r="I211" s="246"/>
      <c r="J211" s="57"/>
      <c r="K211" s="57"/>
      <c r="L211" s="57"/>
      <c r="M211" s="57"/>
      <c r="N211" s="247"/>
      <c r="O211" s="57"/>
      <c r="P211" s="57"/>
      <c r="Q211" s="243"/>
      <c r="R211" s="243" t="s">
        <v>11</v>
      </c>
      <c r="S211" s="243"/>
      <c r="T211" s="243"/>
      <c r="U211" s="243"/>
      <c r="V211" s="243"/>
      <c r="W211" s="244"/>
      <c r="X211" s="245">
        <v>45857</v>
      </c>
      <c r="Y211" s="58" t="s">
        <v>64</v>
      </c>
      <c r="Z211" s="58" t="s">
        <v>730</v>
      </c>
      <c r="AA211" s="57">
        <v>44</v>
      </c>
      <c r="AB211" s="57">
        <v>44</v>
      </c>
    </row>
    <row r="212" spans="1:28" ht="24.6" customHeight="1" outlineLevel="1" x14ac:dyDescent="0.25">
      <c r="A212" s="239">
        <v>14</v>
      </c>
      <c r="B212" s="240" t="s">
        <v>1158</v>
      </c>
      <c r="C212" s="57" t="s">
        <v>67</v>
      </c>
      <c r="D212" s="58" t="s">
        <v>84</v>
      </c>
      <c r="E212" s="241">
        <v>44607</v>
      </c>
      <c r="F212" s="242" t="s">
        <v>1371</v>
      </c>
      <c r="G212" s="243" t="s">
        <v>27</v>
      </c>
      <c r="H212" s="243" t="s">
        <v>25</v>
      </c>
      <c r="I212" s="246"/>
      <c r="J212" s="57"/>
      <c r="K212" s="57"/>
      <c r="L212" s="57"/>
      <c r="M212" s="57"/>
      <c r="N212" s="247"/>
      <c r="O212" s="57"/>
      <c r="P212" s="57"/>
      <c r="Q212" s="243"/>
      <c r="R212" s="243" t="s">
        <v>11</v>
      </c>
      <c r="S212" s="243"/>
      <c r="T212" s="243"/>
      <c r="U212" s="243"/>
      <c r="V212" s="243"/>
      <c r="W212" s="244"/>
      <c r="X212" s="245">
        <v>45857</v>
      </c>
      <c r="Y212" s="58" t="s">
        <v>64</v>
      </c>
      <c r="Z212" s="58" t="s">
        <v>730</v>
      </c>
      <c r="AA212" s="57">
        <v>44</v>
      </c>
      <c r="AB212" s="57">
        <v>44</v>
      </c>
    </row>
    <row r="213" spans="1:28" ht="24.6" customHeight="1" outlineLevel="1" x14ac:dyDescent="0.25">
      <c r="A213" s="239">
        <v>18</v>
      </c>
      <c r="B213" s="240" t="s">
        <v>1707</v>
      </c>
      <c r="C213" s="57" t="s">
        <v>67</v>
      </c>
      <c r="D213" s="58" t="s">
        <v>525</v>
      </c>
      <c r="E213" s="241">
        <v>42815</v>
      </c>
      <c r="F213" s="242" t="s">
        <v>1326</v>
      </c>
      <c r="G213" s="243" t="s">
        <v>39</v>
      </c>
      <c r="H213" s="243" t="s">
        <v>25</v>
      </c>
      <c r="I213" s="246"/>
      <c r="J213" s="57"/>
      <c r="K213" s="57"/>
      <c r="L213" s="57"/>
      <c r="M213" s="57"/>
      <c r="N213" s="247"/>
      <c r="O213" s="57"/>
      <c r="P213" s="57"/>
      <c r="Q213" s="243"/>
      <c r="R213" s="243"/>
      <c r="S213" s="243"/>
      <c r="T213" s="243" t="s">
        <v>13</v>
      </c>
      <c r="U213" s="243"/>
      <c r="V213" s="243"/>
      <c r="W213" s="244"/>
      <c r="X213" s="245">
        <v>45857</v>
      </c>
      <c r="Y213" s="58" t="s">
        <v>64</v>
      </c>
      <c r="Z213" s="58" t="s">
        <v>730</v>
      </c>
      <c r="AA213" s="57">
        <v>44</v>
      </c>
      <c r="AB213" s="57">
        <v>44</v>
      </c>
    </row>
    <row r="214" spans="1:28" ht="24.6" customHeight="1" outlineLevel="1" x14ac:dyDescent="0.25">
      <c r="A214" s="239">
        <v>24</v>
      </c>
      <c r="B214" s="240" t="s">
        <v>1372</v>
      </c>
      <c r="C214" s="57" t="s">
        <v>66</v>
      </c>
      <c r="D214" s="58" t="s">
        <v>1663</v>
      </c>
      <c r="E214" s="241">
        <v>45507</v>
      </c>
      <c r="F214" s="242" t="s">
        <v>1373</v>
      </c>
      <c r="G214" s="243" t="s">
        <v>23</v>
      </c>
      <c r="H214" s="243" t="s">
        <v>25</v>
      </c>
      <c r="I214" s="246"/>
      <c r="J214" s="57"/>
      <c r="K214" s="57"/>
      <c r="L214" s="57"/>
      <c r="M214" s="57"/>
      <c r="N214" s="247"/>
      <c r="O214" s="57"/>
      <c r="P214" s="57"/>
      <c r="Q214" s="243"/>
      <c r="R214" s="243"/>
      <c r="S214" s="243" t="s">
        <v>12</v>
      </c>
      <c r="T214" s="243"/>
      <c r="U214" s="243"/>
      <c r="V214" s="243"/>
      <c r="W214" s="244"/>
      <c r="X214" s="245">
        <v>45857</v>
      </c>
      <c r="Y214" s="58" t="s">
        <v>64</v>
      </c>
      <c r="Z214" s="58" t="s">
        <v>730</v>
      </c>
      <c r="AA214" s="57">
        <v>44</v>
      </c>
      <c r="AB214" s="57">
        <v>44</v>
      </c>
    </row>
    <row r="215" spans="1:28" ht="24.6" customHeight="1" outlineLevel="1" x14ac:dyDescent="0.25">
      <c r="A215" s="239">
        <v>28</v>
      </c>
      <c r="B215" s="240" t="s">
        <v>1711</v>
      </c>
      <c r="C215" s="57" t="s">
        <v>66</v>
      </c>
      <c r="D215" s="267" t="s">
        <v>819</v>
      </c>
      <c r="E215" s="241">
        <v>45400</v>
      </c>
      <c r="F215" s="242" t="s">
        <v>1375</v>
      </c>
      <c r="G215" s="243" t="s">
        <v>35</v>
      </c>
      <c r="H215" s="243" t="s">
        <v>25</v>
      </c>
      <c r="I215" s="246"/>
      <c r="J215" s="57" t="s">
        <v>138</v>
      </c>
      <c r="K215" s="57"/>
      <c r="L215" s="57"/>
      <c r="M215" s="57"/>
      <c r="N215" s="247"/>
      <c r="O215" s="57"/>
      <c r="P215" s="57"/>
      <c r="Q215" s="243"/>
      <c r="R215" s="243"/>
      <c r="S215" s="243" t="s">
        <v>12</v>
      </c>
      <c r="T215" s="243"/>
      <c r="U215" s="243"/>
      <c r="V215" s="243"/>
      <c r="W215" s="244"/>
      <c r="X215" s="245">
        <v>45857</v>
      </c>
      <c r="Y215" s="58" t="s">
        <v>64</v>
      </c>
      <c r="Z215" s="58" t="s">
        <v>730</v>
      </c>
      <c r="AA215" s="57">
        <v>44</v>
      </c>
      <c r="AB215" s="57">
        <v>88</v>
      </c>
    </row>
    <row r="216" spans="1:28" ht="24.6" customHeight="1" outlineLevel="1" x14ac:dyDescent="0.25">
      <c r="A216" s="239">
        <v>30</v>
      </c>
      <c r="B216" s="240" t="s">
        <v>1753</v>
      </c>
      <c r="C216" s="57" t="s">
        <v>66</v>
      </c>
      <c r="D216" s="58" t="s">
        <v>1663</v>
      </c>
      <c r="E216" s="241">
        <v>45368</v>
      </c>
      <c r="F216" s="242" t="s">
        <v>1345</v>
      </c>
      <c r="G216" s="243" t="s">
        <v>24</v>
      </c>
      <c r="H216" s="243" t="s">
        <v>25</v>
      </c>
      <c r="I216" s="246"/>
      <c r="J216" s="57"/>
      <c r="K216" s="57"/>
      <c r="L216" s="57" t="s">
        <v>136</v>
      </c>
      <c r="M216" s="57"/>
      <c r="N216" s="247"/>
      <c r="O216" s="57"/>
      <c r="P216" s="57"/>
      <c r="Q216" s="243"/>
      <c r="R216" s="243" t="s">
        <v>11</v>
      </c>
      <c r="S216" s="243"/>
      <c r="T216" s="243"/>
      <c r="U216" s="243"/>
      <c r="V216" s="243"/>
      <c r="W216" s="244"/>
      <c r="X216" s="245">
        <v>45857</v>
      </c>
      <c r="Y216" s="58" t="s">
        <v>64</v>
      </c>
      <c r="Z216" s="58" t="s">
        <v>730</v>
      </c>
      <c r="AA216" s="57">
        <v>44</v>
      </c>
      <c r="AB216" s="57">
        <v>88</v>
      </c>
    </row>
    <row r="217" spans="1:28" ht="24.6" customHeight="1" outlineLevel="1" x14ac:dyDescent="0.25">
      <c r="A217" s="239">
        <v>39</v>
      </c>
      <c r="B217" s="240" t="s">
        <v>1376</v>
      </c>
      <c r="C217" s="57" t="s">
        <v>66</v>
      </c>
      <c r="D217" s="58" t="s">
        <v>29</v>
      </c>
      <c r="E217" s="241">
        <v>44778</v>
      </c>
      <c r="F217" s="242" t="s">
        <v>1377</v>
      </c>
      <c r="G217" s="243" t="s">
        <v>26</v>
      </c>
      <c r="H217" s="243" t="s">
        <v>25</v>
      </c>
      <c r="I217" s="246"/>
      <c r="J217" s="57"/>
      <c r="K217" s="57"/>
      <c r="L217" s="57"/>
      <c r="M217" s="57"/>
      <c r="N217" s="247"/>
      <c r="O217" s="57"/>
      <c r="P217" s="57"/>
      <c r="Q217" s="243"/>
      <c r="R217" s="243" t="s">
        <v>11</v>
      </c>
      <c r="S217" s="243"/>
      <c r="T217" s="243"/>
      <c r="U217" s="243"/>
      <c r="V217" s="243"/>
      <c r="W217" s="244"/>
      <c r="X217" s="245">
        <v>45857</v>
      </c>
      <c r="Y217" s="58" t="s">
        <v>64</v>
      </c>
      <c r="Z217" s="58" t="s">
        <v>730</v>
      </c>
      <c r="AA217" s="57">
        <v>44</v>
      </c>
      <c r="AB217" s="57">
        <v>44</v>
      </c>
    </row>
    <row r="218" spans="1:28" ht="24.6" customHeight="1" outlineLevel="1" x14ac:dyDescent="0.25">
      <c r="A218" s="239">
        <v>41</v>
      </c>
      <c r="B218" s="240" t="s">
        <v>1418</v>
      </c>
      <c r="C218" s="57" t="s">
        <v>66</v>
      </c>
      <c r="D218" s="58" t="s">
        <v>1748</v>
      </c>
      <c r="E218" s="241">
        <v>44842</v>
      </c>
      <c r="F218" s="242" t="s">
        <v>1379</v>
      </c>
      <c r="G218" s="243" t="s">
        <v>27</v>
      </c>
      <c r="H218" s="243" t="s">
        <v>25</v>
      </c>
      <c r="I218" s="246"/>
      <c r="J218" s="57"/>
      <c r="K218" s="57"/>
      <c r="L218" s="57"/>
      <c r="M218" s="57"/>
      <c r="N218" s="247"/>
      <c r="O218" s="57"/>
      <c r="P218" s="57"/>
      <c r="Q218" s="243"/>
      <c r="R218" s="243" t="s">
        <v>11</v>
      </c>
      <c r="S218" s="243"/>
      <c r="T218" s="243"/>
      <c r="U218" s="243"/>
      <c r="V218" s="243"/>
      <c r="W218" s="244"/>
      <c r="X218" s="245">
        <v>45857</v>
      </c>
      <c r="Y218" s="58" t="s">
        <v>64</v>
      </c>
      <c r="Z218" s="58" t="s">
        <v>730</v>
      </c>
      <c r="AA218" s="57">
        <v>44</v>
      </c>
      <c r="AB218" s="57">
        <v>44</v>
      </c>
    </row>
    <row r="219" spans="1:28" ht="24.6" customHeight="1" outlineLevel="1" x14ac:dyDescent="0.25">
      <c r="A219" s="239">
        <v>47</v>
      </c>
      <c r="B219" s="240" t="s">
        <v>743</v>
      </c>
      <c r="C219" s="57" t="s">
        <v>66</v>
      </c>
      <c r="D219" s="58" t="s">
        <v>73</v>
      </c>
      <c r="E219" s="241">
        <v>42655</v>
      </c>
      <c r="F219" s="242" t="s">
        <v>864</v>
      </c>
      <c r="G219" s="243" t="s">
        <v>39</v>
      </c>
      <c r="H219" s="243" t="s">
        <v>25</v>
      </c>
      <c r="I219" s="246"/>
      <c r="J219" s="57"/>
      <c r="K219" s="57"/>
      <c r="L219" s="57"/>
      <c r="M219" s="57"/>
      <c r="N219" s="247" t="s">
        <v>141</v>
      </c>
      <c r="O219" s="57"/>
      <c r="P219" s="57"/>
      <c r="Q219" s="243"/>
      <c r="R219" s="243"/>
      <c r="S219" s="243"/>
      <c r="T219" s="243" t="s">
        <v>13</v>
      </c>
      <c r="U219" s="243"/>
      <c r="V219" s="243"/>
      <c r="W219" s="244"/>
      <c r="X219" s="245">
        <v>45857</v>
      </c>
      <c r="Y219" s="58" t="s">
        <v>64</v>
      </c>
      <c r="Z219" s="58" t="s">
        <v>730</v>
      </c>
      <c r="AA219" s="57">
        <v>44</v>
      </c>
      <c r="AB219" s="57">
        <v>88</v>
      </c>
    </row>
    <row r="220" spans="1:28" ht="25.5" customHeight="1" x14ac:dyDescent="0.3">
      <c r="A220" s="297" t="s">
        <v>1380</v>
      </c>
      <c r="B220" s="298"/>
      <c r="C220" s="299" t="s">
        <v>1381</v>
      </c>
      <c r="D220" s="300"/>
      <c r="E220" s="300"/>
      <c r="F220" s="300"/>
      <c r="G220" s="300"/>
      <c r="H220" s="300"/>
      <c r="I220" s="300"/>
      <c r="J220" s="300"/>
      <c r="K220" s="300"/>
      <c r="L220" s="300"/>
      <c r="M220" s="300"/>
      <c r="N220" s="300"/>
      <c r="O220" s="300"/>
      <c r="P220" s="300"/>
      <c r="Q220" s="300"/>
      <c r="R220" s="300"/>
      <c r="S220" s="300"/>
      <c r="T220" s="300"/>
      <c r="U220" s="300"/>
      <c r="V220" s="300"/>
      <c r="W220" s="300"/>
      <c r="X220" s="300"/>
      <c r="Y220" s="300"/>
      <c r="Z220" s="300"/>
      <c r="AA220" s="300"/>
      <c r="AB220" s="300"/>
    </row>
    <row r="221" spans="1:28" ht="24.6" customHeight="1" outlineLevel="1" x14ac:dyDescent="0.25">
      <c r="A221" s="239">
        <v>2</v>
      </c>
      <c r="B221" s="240" t="s">
        <v>1382</v>
      </c>
      <c r="C221" s="57" t="s">
        <v>67</v>
      </c>
      <c r="D221" s="58" t="s">
        <v>1663</v>
      </c>
      <c r="E221" s="241">
        <v>45553</v>
      </c>
      <c r="F221" s="242" t="s">
        <v>1383</v>
      </c>
      <c r="G221" s="243" t="s">
        <v>23</v>
      </c>
      <c r="H221" s="243" t="s">
        <v>25</v>
      </c>
      <c r="I221" s="246" t="s">
        <v>137</v>
      </c>
      <c r="J221" s="57"/>
      <c r="K221" s="57"/>
      <c r="L221" s="57"/>
      <c r="M221" s="57"/>
      <c r="N221" s="247"/>
      <c r="O221" s="57"/>
      <c r="P221" s="57"/>
      <c r="Q221" s="243"/>
      <c r="R221" s="243"/>
      <c r="S221" s="243" t="s">
        <v>12</v>
      </c>
      <c r="T221" s="243"/>
      <c r="U221" s="243"/>
      <c r="V221" s="243"/>
      <c r="W221" s="244"/>
      <c r="X221" s="245">
        <v>45858</v>
      </c>
      <c r="Y221" s="58" t="s">
        <v>64</v>
      </c>
      <c r="Z221" s="58" t="s">
        <v>730</v>
      </c>
      <c r="AA221" s="57">
        <v>38</v>
      </c>
      <c r="AB221" s="57">
        <v>76</v>
      </c>
    </row>
    <row r="222" spans="1:28" ht="24.6" customHeight="1" outlineLevel="1" x14ac:dyDescent="0.25">
      <c r="A222" s="239">
        <v>5</v>
      </c>
      <c r="B222" s="240" t="s">
        <v>1384</v>
      </c>
      <c r="C222" s="57" t="s">
        <v>67</v>
      </c>
      <c r="D222" s="267" t="s">
        <v>1751</v>
      </c>
      <c r="E222" s="241">
        <v>45254</v>
      </c>
      <c r="F222" s="242" t="s">
        <v>1385</v>
      </c>
      <c r="G222" s="243" t="s">
        <v>24</v>
      </c>
      <c r="H222" s="243" t="s">
        <v>25</v>
      </c>
      <c r="I222" s="246"/>
      <c r="J222" s="57"/>
      <c r="K222" s="57"/>
      <c r="L222" s="57"/>
      <c r="M222" s="57"/>
      <c r="N222" s="247"/>
      <c r="O222" s="57"/>
      <c r="P222" s="57"/>
      <c r="Q222" s="243"/>
      <c r="R222" s="243" t="s">
        <v>11</v>
      </c>
      <c r="S222" s="243"/>
      <c r="T222" s="243"/>
      <c r="U222" s="243"/>
      <c r="V222" s="243"/>
      <c r="W222" s="244"/>
      <c r="X222" s="245">
        <v>45858</v>
      </c>
      <c r="Y222" s="58" t="s">
        <v>64</v>
      </c>
      <c r="Z222" s="58" t="s">
        <v>730</v>
      </c>
      <c r="AA222" s="57">
        <v>38</v>
      </c>
      <c r="AB222" s="57">
        <v>38</v>
      </c>
    </row>
    <row r="223" spans="1:28" ht="24.6" customHeight="1" outlineLevel="1" x14ac:dyDescent="0.25">
      <c r="A223" s="239">
        <v>8</v>
      </c>
      <c r="B223" s="240" t="s">
        <v>1386</v>
      </c>
      <c r="C223" s="57" t="s">
        <v>67</v>
      </c>
      <c r="D223" s="58" t="s">
        <v>1663</v>
      </c>
      <c r="E223" s="241">
        <v>43586</v>
      </c>
      <c r="F223" s="242" t="s">
        <v>1387</v>
      </c>
      <c r="G223" s="243" t="s">
        <v>26</v>
      </c>
      <c r="H223" s="243" t="s">
        <v>25</v>
      </c>
      <c r="I223" s="246"/>
      <c r="J223" s="57"/>
      <c r="K223" s="57" t="s">
        <v>135</v>
      </c>
      <c r="L223" s="57"/>
      <c r="M223" s="57"/>
      <c r="N223" s="247"/>
      <c r="O223" s="57"/>
      <c r="P223" s="57"/>
      <c r="Q223" s="243"/>
      <c r="R223" s="243" t="s">
        <v>11</v>
      </c>
      <c r="S223" s="243"/>
      <c r="T223" s="243"/>
      <c r="U223" s="243"/>
      <c r="V223" s="243"/>
      <c r="W223" s="244"/>
      <c r="X223" s="245">
        <v>45858</v>
      </c>
      <c r="Y223" s="58" t="s">
        <v>64</v>
      </c>
      <c r="Z223" s="58" t="s">
        <v>730</v>
      </c>
      <c r="AA223" s="57">
        <v>38</v>
      </c>
      <c r="AB223" s="57">
        <v>76</v>
      </c>
    </row>
    <row r="224" spans="1:28" ht="24.6" customHeight="1" outlineLevel="1" x14ac:dyDescent="0.25">
      <c r="A224" s="239">
        <v>11</v>
      </c>
      <c r="B224" s="240" t="s">
        <v>1158</v>
      </c>
      <c r="C224" s="57" t="s">
        <v>67</v>
      </c>
      <c r="D224" s="58" t="s">
        <v>84</v>
      </c>
      <c r="E224" s="241">
        <v>44607</v>
      </c>
      <c r="F224" s="242" t="s">
        <v>1371</v>
      </c>
      <c r="G224" s="243" t="s">
        <v>27</v>
      </c>
      <c r="H224" s="243" t="s">
        <v>25</v>
      </c>
      <c r="I224" s="246"/>
      <c r="J224" s="57"/>
      <c r="K224" s="57"/>
      <c r="L224" s="57"/>
      <c r="M224" s="57"/>
      <c r="N224" s="247"/>
      <c r="O224" s="57"/>
      <c r="P224" s="57"/>
      <c r="Q224" s="243"/>
      <c r="R224" s="243" t="s">
        <v>11</v>
      </c>
      <c r="S224" s="243"/>
      <c r="T224" s="243"/>
      <c r="U224" s="243"/>
      <c r="V224" s="243"/>
      <c r="W224" s="244"/>
      <c r="X224" s="245">
        <v>45858</v>
      </c>
      <c r="Y224" s="58" t="s">
        <v>64</v>
      </c>
      <c r="Z224" s="58" t="s">
        <v>730</v>
      </c>
      <c r="AA224" s="57">
        <v>38</v>
      </c>
      <c r="AB224" s="57">
        <v>38</v>
      </c>
    </row>
    <row r="225" spans="1:28" ht="24.6" customHeight="1" outlineLevel="1" x14ac:dyDescent="0.25">
      <c r="A225" s="239">
        <v>14</v>
      </c>
      <c r="B225" s="240" t="s">
        <v>1707</v>
      </c>
      <c r="C225" s="57" t="s">
        <v>67</v>
      </c>
      <c r="D225" s="58" t="s">
        <v>525</v>
      </c>
      <c r="E225" s="241">
        <v>42815</v>
      </c>
      <c r="F225" s="242" t="s">
        <v>1326</v>
      </c>
      <c r="G225" s="243" t="s">
        <v>39</v>
      </c>
      <c r="H225" s="243" t="s">
        <v>25</v>
      </c>
      <c r="I225" s="246"/>
      <c r="J225" s="57"/>
      <c r="K225" s="57"/>
      <c r="L225" s="57"/>
      <c r="M225" s="57"/>
      <c r="N225" s="247" t="s">
        <v>141</v>
      </c>
      <c r="O225" s="57"/>
      <c r="P225" s="57"/>
      <c r="Q225" s="243"/>
      <c r="R225" s="243"/>
      <c r="S225" s="243"/>
      <c r="T225" s="243" t="s">
        <v>13</v>
      </c>
      <c r="U225" s="243"/>
      <c r="V225" s="243"/>
      <c r="W225" s="244"/>
      <c r="X225" s="245">
        <v>45858</v>
      </c>
      <c r="Y225" s="58" t="s">
        <v>64</v>
      </c>
      <c r="Z225" s="58" t="s">
        <v>730</v>
      </c>
      <c r="AA225" s="57">
        <v>38</v>
      </c>
      <c r="AB225" s="57">
        <v>76</v>
      </c>
    </row>
    <row r="226" spans="1:28" ht="24.6" customHeight="1" outlineLevel="1" x14ac:dyDescent="0.25">
      <c r="A226" s="239">
        <v>19</v>
      </c>
      <c r="B226" s="240" t="s">
        <v>1388</v>
      </c>
      <c r="C226" s="57" t="s">
        <v>66</v>
      </c>
      <c r="D226" s="267" t="s">
        <v>1767</v>
      </c>
      <c r="E226" s="241">
        <v>45580</v>
      </c>
      <c r="F226" s="242" t="s">
        <v>1389</v>
      </c>
      <c r="G226" s="243" t="s">
        <v>23</v>
      </c>
      <c r="H226" s="243" t="s">
        <v>25</v>
      </c>
      <c r="I226" s="246"/>
      <c r="J226" s="57" t="s">
        <v>138</v>
      </c>
      <c r="K226" s="57"/>
      <c r="L226" s="57"/>
      <c r="M226" s="57"/>
      <c r="N226" s="247"/>
      <c r="O226" s="57"/>
      <c r="P226" s="57"/>
      <c r="Q226" s="243"/>
      <c r="R226" s="243"/>
      <c r="S226" s="243" t="s">
        <v>12</v>
      </c>
      <c r="T226" s="243"/>
      <c r="U226" s="243"/>
      <c r="V226" s="243"/>
      <c r="W226" s="244"/>
      <c r="X226" s="245">
        <v>45858</v>
      </c>
      <c r="Y226" s="58" t="s">
        <v>64</v>
      </c>
      <c r="Z226" s="58" t="s">
        <v>730</v>
      </c>
      <c r="AA226" s="57">
        <v>38</v>
      </c>
      <c r="AB226" s="57">
        <v>76</v>
      </c>
    </row>
    <row r="227" spans="1:28" ht="24.6" customHeight="1" outlineLevel="1" x14ac:dyDescent="0.25">
      <c r="A227" s="239">
        <v>24</v>
      </c>
      <c r="B227" s="240" t="s">
        <v>1711</v>
      </c>
      <c r="C227" s="57" t="s">
        <v>66</v>
      </c>
      <c r="D227" s="267" t="s">
        <v>819</v>
      </c>
      <c r="E227" s="241">
        <v>45400</v>
      </c>
      <c r="F227" s="242" t="s">
        <v>1375</v>
      </c>
      <c r="G227" s="243" t="s">
        <v>35</v>
      </c>
      <c r="H227" s="243" t="s">
        <v>25</v>
      </c>
      <c r="I227" s="246"/>
      <c r="J227" s="57"/>
      <c r="K227" s="57"/>
      <c r="L227" s="57"/>
      <c r="M227" s="57"/>
      <c r="N227" s="247"/>
      <c r="O227" s="57"/>
      <c r="P227" s="57"/>
      <c r="Q227" s="243"/>
      <c r="R227" s="243"/>
      <c r="S227" s="243" t="s">
        <v>12</v>
      </c>
      <c r="T227" s="243"/>
      <c r="U227" s="243"/>
      <c r="V227" s="243"/>
      <c r="W227" s="244"/>
      <c r="X227" s="245">
        <v>45858</v>
      </c>
      <c r="Y227" s="58" t="s">
        <v>64</v>
      </c>
      <c r="Z227" s="58" t="s">
        <v>730</v>
      </c>
      <c r="AA227" s="57">
        <v>38</v>
      </c>
      <c r="AB227" s="57">
        <v>38</v>
      </c>
    </row>
    <row r="228" spans="1:28" ht="24.6" customHeight="1" outlineLevel="1" x14ac:dyDescent="0.25">
      <c r="A228" s="239">
        <v>27</v>
      </c>
      <c r="B228" s="240" t="s">
        <v>1758</v>
      </c>
      <c r="C228" s="57" t="s">
        <v>66</v>
      </c>
      <c r="D228" s="58" t="s">
        <v>1663</v>
      </c>
      <c r="E228" s="241">
        <v>45368</v>
      </c>
      <c r="F228" s="242" t="s">
        <v>1345</v>
      </c>
      <c r="G228" s="243" t="s">
        <v>24</v>
      </c>
      <c r="H228" s="243" t="s">
        <v>25</v>
      </c>
      <c r="I228" s="246"/>
      <c r="J228" s="57"/>
      <c r="K228" s="57"/>
      <c r="L228" s="57"/>
      <c r="M228" s="57"/>
      <c r="N228" s="247"/>
      <c r="O228" s="57"/>
      <c r="P228" s="57"/>
      <c r="Q228" s="243"/>
      <c r="R228" s="243" t="s">
        <v>11</v>
      </c>
      <c r="S228" s="243"/>
      <c r="T228" s="243"/>
      <c r="U228" s="243"/>
      <c r="V228" s="243"/>
      <c r="W228" s="244"/>
      <c r="X228" s="245">
        <v>45858</v>
      </c>
      <c r="Y228" s="58" t="s">
        <v>64</v>
      </c>
      <c r="Z228" s="58" t="s">
        <v>730</v>
      </c>
      <c r="AA228" s="57">
        <v>38</v>
      </c>
      <c r="AB228" s="57">
        <v>38</v>
      </c>
    </row>
    <row r="229" spans="1:28" ht="24.6" customHeight="1" outlineLevel="1" x14ac:dyDescent="0.25">
      <c r="A229" s="239">
        <v>36</v>
      </c>
      <c r="B229" s="240" t="s">
        <v>1376</v>
      </c>
      <c r="C229" s="57" t="s">
        <v>66</v>
      </c>
      <c r="D229" s="58" t="s">
        <v>29</v>
      </c>
      <c r="E229" s="241">
        <v>44778</v>
      </c>
      <c r="F229" s="242" t="s">
        <v>1377</v>
      </c>
      <c r="G229" s="243" t="s">
        <v>26</v>
      </c>
      <c r="H229" s="243" t="s">
        <v>25</v>
      </c>
      <c r="I229" s="246"/>
      <c r="J229" s="57"/>
      <c r="K229" s="57"/>
      <c r="L229" s="57"/>
      <c r="M229" s="57"/>
      <c r="N229" s="247"/>
      <c r="O229" s="57"/>
      <c r="P229" s="57"/>
      <c r="Q229" s="243"/>
      <c r="R229" s="243" t="s">
        <v>11</v>
      </c>
      <c r="S229" s="243"/>
      <c r="T229" s="243"/>
      <c r="U229" s="243"/>
      <c r="V229" s="243"/>
      <c r="W229" s="244"/>
      <c r="X229" s="245">
        <v>45858</v>
      </c>
      <c r="Y229" s="58" t="s">
        <v>64</v>
      </c>
      <c r="Z229" s="58" t="s">
        <v>730</v>
      </c>
      <c r="AA229" s="57">
        <v>38</v>
      </c>
      <c r="AB229" s="57">
        <v>38</v>
      </c>
    </row>
    <row r="230" spans="1:28" ht="24.6" customHeight="1" outlineLevel="1" x14ac:dyDescent="0.25">
      <c r="A230" s="239">
        <v>39</v>
      </c>
      <c r="B230" s="240" t="s">
        <v>523</v>
      </c>
      <c r="C230" s="57" t="s">
        <v>66</v>
      </c>
      <c r="D230" s="58" t="s">
        <v>525</v>
      </c>
      <c r="E230" s="241">
        <v>44187</v>
      </c>
      <c r="F230" s="242" t="s">
        <v>485</v>
      </c>
      <c r="G230" s="243" t="s">
        <v>27</v>
      </c>
      <c r="H230" s="243" t="s">
        <v>25</v>
      </c>
      <c r="I230" s="246"/>
      <c r="J230" s="57"/>
      <c r="K230" s="57"/>
      <c r="L230" s="57" t="s">
        <v>136</v>
      </c>
      <c r="M230" s="57"/>
      <c r="N230" s="247"/>
      <c r="O230" s="57"/>
      <c r="P230" s="57"/>
      <c r="Q230" s="243"/>
      <c r="R230" s="243" t="s">
        <v>11</v>
      </c>
      <c r="S230" s="243"/>
      <c r="T230" s="243"/>
      <c r="U230" s="243"/>
      <c r="V230" s="243"/>
      <c r="W230" s="244"/>
      <c r="X230" s="245">
        <v>45858</v>
      </c>
      <c r="Y230" s="58" t="s">
        <v>64</v>
      </c>
      <c r="Z230" s="58" t="s">
        <v>730</v>
      </c>
      <c r="AA230" s="57">
        <v>38</v>
      </c>
      <c r="AB230" s="57">
        <v>76</v>
      </c>
    </row>
    <row r="231" spans="1:28" ht="24.6" customHeight="1" outlineLevel="1" x14ac:dyDescent="0.25">
      <c r="A231" s="239">
        <v>41</v>
      </c>
      <c r="B231" s="240" t="s">
        <v>1391</v>
      </c>
      <c r="C231" s="57" t="s">
        <v>66</v>
      </c>
      <c r="D231" s="58" t="s">
        <v>1756</v>
      </c>
      <c r="E231" s="241">
        <v>42628</v>
      </c>
      <c r="F231" s="242" t="s">
        <v>1392</v>
      </c>
      <c r="G231" s="243" t="s">
        <v>39</v>
      </c>
      <c r="H231" s="243" t="s">
        <v>25</v>
      </c>
      <c r="I231" s="246"/>
      <c r="J231" s="57"/>
      <c r="K231" s="57"/>
      <c r="L231" s="57"/>
      <c r="M231" s="57"/>
      <c r="N231" s="247"/>
      <c r="O231" s="57"/>
      <c r="P231" s="57"/>
      <c r="Q231" s="243"/>
      <c r="R231" s="243"/>
      <c r="S231" s="243"/>
      <c r="T231" s="243" t="s">
        <v>13</v>
      </c>
      <c r="U231" s="243"/>
      <c r="V231" s="243"/>
      <c r="W231" s="244"/>
      <c r="X231" s="245">
        <v>45858</v>
      </c>
      <c r="Y231" s="58" t="s">
        <v>64</v>
      </c>
      <c r="Z231" s="58" t="s">
        <v>730</v>
      </c>
      <c r="AA231" s="57">
        <v>38</v>
      </c>
      <c r="AB231" s="57">
        <v>38</v>
      </c>
    </row>
    <row r="232" spans="1:28" ht="25.5" customHeight="1" x14ac:dyDescent="0.3">
      <c r="A232" s="297" t="s">
        <v>1393</v>
      </c>
      <c r="B232" s="298"/>
      <c r="C232" s="299" t="s">
        <v>1394</v>
      </c>
      <c r="D232" s="300"/>
      <c r="E232" s="300"/>
      <c r="F232" s="300"/>
      <c r="G232" s="300"/>
      <c r="H232" s="300"/>
      <c r="I232" s="300"/>
      <c r="J232" s="300"/>
      <c r="K232" s="300"/>
      <c r="L232" s="300"/>
      <c r="M232" s="300"/>
      <c r="N232" s="300"/>
      <c r="O232" s="300"/>
      <c r="P232" s="300"/>
      <c r="Q232" s="300"/>
      <c r="R232" s="300"/>
      <c r="S232" s="300"/>
      <c r="T232" s="300"/>
      <c r="U232" s="300"/>
      <c r="V232" s="300"/>
      <c r="W232" s="300"/>
      <c r="X232" s="300"/>
      <c r="Y232" s="300"/>
      <c r="Z232" s="300"/>
      <c r="AA232" s="300"/>
      <c r="AB232" s="300"/>
    </row>
    <row r="233" spans="1:28" ht="24.6" customHeight="1" outlineLevel="1" x14ac:dyDescent="0.25">
      <c r="A233" s="239">
        <v>5</v>
      </c>
      <c r="B233" s="240" t="s">
        <v>1715</v>
      </c>
      <c r="C233" s="57" t="s">
        <v>67</v>
      </c>
      <c r="D233" s="58" t="s">
        <v>41</v>
      </c>
      <c r="E233" s="241">
        <v>45356</v>
      </c>
      <c r="F233" s="242" t="s">
        <v>1396</v>
      </c>
      <c r="G233" s="243" t="s">
        <v>35</v>
      </c>
      <c r="H233" s="243" t="s">
        <v>25</v>
      </c>
      <c r="I233" s="246" t="s">
        <v>137</v>
      </c>
      <c r="J233" s="57"/>
      <c r="K233" s="57"/>
      <c r="L233" s="57"/>
      <c r="M233" s="57"/>
      <c r="N233" s="247"/>
      <c r="O233" s="57"/>
      <c r="P233" s="57"/>
      <c r="Q233" s="243"/>
      <c r="R233" s="243"/>
      <c r="S233" s="243" t="s">
        <v>12</v>
      </c>
      <c r="T233" s="243"/>
      <c r="U233" s="243"/>
      <c r="V233" s="243"/>
      <c r="W233" s="244"/>
      <c r="X233" s="245">
        <v>45864</v>
      </c>
      <c r="Y233" s="58" t="s">
        <v>64</v>
      </c>
      <c r="Z233" s="58" t="s">
        <v>566</v>
      </c>
      <c r="AA233" s="57">
        <v>31</v>
      </c>
      <c r="AB233" s="57">
        <v>62</v>
      </c>
    </row>
    <row r="234" spans="1:28" ht="24.6" customHeight="1" outlineLevel="1" x14ac:dyDescent="0.25">
      <c r="A234" s="239">
        <v>7</v>
      </c>
      <c r="B234" s="240" t="s">
        <v>1621</v>
      </c>
      <c r="C234" s="57" t="s">
        <v>67</v>
      </c>
      <c r="D234" s="58" t="s">
        <v>68</v>
      </c>
      <c r="E234" s="241">
        <v>45212</v>
      </c>
      <c r="F234" s="242" t="s">
        <v>1398</v>
      </c>
      <c r="G234" s="243" t="s">
        <v>24</v>
      </c>
      <c r="H234" s="243" t="s">
        <v>25</v>
      </c>
      <c r="I234" s="246"/>
      <c r="J234" s="57"/>
      <c r="K234" s="57"/>
      <c r="L234" s="57"/>
      <c r="M234" s="57"/>
      <c r="N234" s="247"/>
      <c r="O234" s="57"/>
      <c r="P234" s="57"/>
      <c r="Q234" s="243"/>
      <c r="R234" s="243" t="s">
        <v>11</v>
      </c>
      <c r="S234" s="243"/>
      <c r="T234" s="243"/>
      <c r="U234" s="243"/>
      <c r="V234" s="243"/>
      <c r="W234" s="244"/>
      <c r="X234" s="245">
        <v>45864</v>
      </c>
      <c r="Y234" s="58" t="s">
        <v>64</v>
      </c>
      <c r="Z234" s="58" t="s">
        <v>566</v>
      </c>
      <c r="AA234" s="57">
        <v>31</v>
      </c>
      <c r="AB234" s="57">
        <v>31</v>
      </c>
    </row>
    <row r="235" spans="1:28" ht="24.6" customHeight="1" outlineLevel="1" x14ac:dyDescent="0.25">
      <c r="A235" s="239">
        <v>9</v>
      </c>
      <c r="B235" s="240" t="s">
        <v>1648</v>
      </c>
      <c r="C235" s="57" t="s">
        <v>67</v>
      </c>
      <c r="D235" s="58" t="s">
        <v>41</v>
      </c>
      <c r="E235" s="241">
        <v>45080</v>
      </c>
      <c r="F235" s="242" t="s">
        <v>1285</v>
      </c>
      <c r="G235" s="243" t="s">
        <v>26</v>
      </c>
      <c r="H235" s="243" t="s">
        <v>25</v>
      </c>
      <c r="I235" s="246"/>
      <c r="J235" s="57"/>
      <c r="K235" s="57"/>
      <c r="L235" s="57"/>
      <c r="M235" s="57"/>
      <c r="N235" s="247"/>
      <c r="O235" s="57"/>
      <c r="P235" s="57"/>
      <c r="Q235" s="243"/>
      <c r="R235" s="243" t="s">
        <v>11</v>
      </c>
      <c r="S235" s="243"/>
      <c r="T235" s="243"/>
      <c r="U235" s="243"/>
      <c r="V235" s="243"/>
      <c r="W235" s="244"/>
      <c r="X235" s="245">
        <v>45864</v>
      </c>
      <c r="Y235" s="58" t="s">
        <v>64</v>
      </c>
      <c r="Z235" s="58" t="s">
        <v>566</v>
      </c>
      <c r="AA235" s="57">
        <v>31</v>
      </c>
      <c r="AB235" s="57">
        <v>31</v>
      </c>
    </row>
    <row r="236" spans="1:28" ht="24.6" customHeight="1" outlineLevel="1" x14ac:dyDescent="0.25">
      <c r="A236" s="239">
        <v>10</v>
      </c>
      <c r="B236" s="240" t="s">
        <v>287</v>
      </c>
      <c r="C236" s="57" t="s">
        <v>67</v>
      </c>
      <c r="D236" s="58" t="s">
        <v>41</v>
      </c>
      <c r="E236" s="241">
        <v>44094</v>
      </c>
      <c r="F236" s="242" t="s">
        <v>33</v>
      </c>
      <c r="G236" s="243" t="s">
        <v>53</v>
      </c>
      <c r="H236" s="243" t="s">
        <v>25</v>
      </c>
      <c r="I236" s="246"/>
      <c r="J236" s="57"/>
      <c r="K236" s="57"/>
      <c r="L236" s="57"/>
      <c r="M236" s="57"/>
      <c r="N236" s="247"/>
      <c r="O236" s="57"/>
      <c r="P236" s="57"/>
      <c r="Q236" s="243"/>
      <c r="R236" s="243" t="s">
        <v>11</v>
      </c>
      <c r="S236" s="243"/>
      <c r="T236" s="243"/>
      <c r="U236" s="243"/>
      <c r="V236" s="243"/>
      <c r="W236" s="244"/>
      <c r="X236" s="245">
        <v>45864</v>
      </c>
      <c r="Y236" s="58" t="s">
        <v>64</v>
      </c>
      <c r="Z236" s="58" t="s">
        <v>566</v>
      </c>
      <c r="AA236" s="57">
        <v>31</v>
      </c>
      <c r="AB236" s="57">
        <v>31</v>
      </c>
    </row>
    <row r="237" spans="1:28" ht="24.6" customHeight="1" outlineLevel="1" x14ac:dyDescent="0.25">
      <c r="A237" s="239">
        <v>11</v>
      </c>
      <c r="B237" s="240" t="s">
        <v>770</v>
      </c>
      <c r="C237" s="57" t="s">
        <v>67</v>
      </c>
      <c r="D237" s="58" t="s">
        <v>793</v>
      </c>
      <c r="E237" s="241">
        <v>44649</v>
      </c>
      <c r="F237" s="242" t="s">
        <v>990</v>
      </c>
      <c r="G237" s="243" t="s">
        <v>27</v>
      </c>
      <c r="H237" s="243" t="s">
        <v>25</v>
      </c>
      <c r="I237" s="246"/>
      <c r="J237" s="57"/>
      <c r="K237" s="57" t="s">
        <v>135</v>
      </c>
      <c r="L237" s="57"/>
      <c r="M237" s="57"/>
      <c r="N237" s="247"/>
      <c r="O237" s="57"/>
      <c r="P237" s="57"/>
      <c r="Q237" s="243"/>
      <c r="R237" s="243" t="s">
        <v>11</v>
      </c>
      <c r="S237" s="243"/>
      <c r="T237" s="243"/>
      <c r="U237" s="243"/>
      <c r="V237" s="243"/>
      <c r="W237" s="244"/>
      <c r="X237" s="245">
        <v>45864</v>
      </c>
      <c r="Y237" s="58" t="s">
        <v>64</v>
      </c>
      <c r="Z237" s="58" t="s">
        <v>566</v>
      </c>
      <c r="AA237" s="57">
        <v>31</v>
      </c>
      <c r="AB237" s="57">
        <v>62</v>
      </c>
    </row>
    <row r="238" spans="1:28" ht="24.6" customHeight="1" outlineLevel="1" x14ac:dyDescent="0.25">
      <c r="A238" s="239">
        <v>14</v>
      </c>
      <c r="B238" s="240" t="s">
        <v>1716</v>
      </c>
      <c r="C238" s="57" t="s">
        <v>67</v>
      </c>
      <c r="D238" s="58" t="s">
        <v>44</v>
      </c>
      <c r="E238" s="241">
        <v>42935</v>
      </c>
      <c r="F238" s="242" t="s">
        <v>1401</v>
      </c>
      <c r="G238" s="243" t="s">
        <v>39</v>
      </c>
      <c r="H238" s="243" t="s">
        <v>25</v>
      </c>
      <c r="I238" s="246"/>
      <c r="J238" s="57"/>
      <c r="K238" s="57"/>
      <c r="L238" s="57"/>
      <c r="M238" s="57" t="s">
        <v>140</v>
      </c>
      <c r="N238" s="247"/>
      <c r="O238" s="57"/>
      <c r="P238" s="57"/>
      <c r="Q238" s="243"/>
      <c r="R238" s="243"/>
      <c r="S238" s="243"/>
      <c r="T238" s="243" t="s">
        <v>13</v>
      </c>
      <c r="U238" s="243"/>
      <c r="V238" s="243"/>
      <c r="W238" s="244"/>
      <c r="X238" s="245">
        <v>45864</v>
      </c>
      <c r="Y238" s="58" t="s">
        <v>64</v>
      </c>
      <c r="Z238" s="58" t="s">
        <v>566</v>
      </c>
      <c r="AA238" s="57">
        <v>31</v>
      </c>
      <c r="AB238" s="57">
        <v>62</v>
      </c>
    </row>
    <row r="239" spans="1:28" ht="24.6" customHeight="1" outlineLevel="1" x14ac:dyDescent="0.25">
      <c r="A239" s="239">
        <v>19</v>
      </c>
      <c r="B239" s="240" t="s">
        <v>1313</v>
      </c>
      <c r="C239" s="57" t="s">
        <v>66</v>
      </c>
      <c r="D239" s="58" t="s">
        <v>1717</v>
      </c>
      <c r="E239" s="241">
        <v>45460</v>
      </c>
      <c r="F239" s="242" t="s">
        <v>1314</v>
      </c>
      <c r="G239" s="243" t="s">
        <v>23</v>
      </c>
      <c r="H239" s="243" t="s">
        <v>25</v>
      </c>
      <c r="I239" s="246"/>
      <c r="J239" s="57" t="s">
        <v>138</v>
      </c>
      <c r="K239" s="57"/>
      <c r="L239" s="57"/>
      <c r="M239" s="57"/>
      <c r="N239" s="247"/>
      <c r="O239" s="57"/>
      <c r="P239" s="57"/>
      <c r="Q239" s="243"/>
      <c r="R239" s="243"/>
      <c r="S239" s="243" t="s">
        <v>12</v>
      </c>
      <c r="T239" s="243"/>
      <c r="U239" s="243"/>
      <c r="V239" s="243"/>
      <c r="W239" s="244"/>
      <c r="X239" s="245">
        <v>45864</v>
      </c>
      <c r="Y239" s="58" t="s">
        <v>64</v>
      </c>
      <c r="Z239" s="58" t="s">
        <v>566</v>
      </c>
      <c r="AA239" s="57">
        <v>31</v>
      </c>
      <c r="AB239" s="57">
        <v>62</v>
      </c>
    </row>
    <row r="240" spans="1:28" ht="24.6" customHeight="1" outlineLevel="1" x14ac:dyDescent="0.25">
      <c r="A240" s="239">
        <v>20</v>
      </c>
      <c r="B240" s="240" t="s">
        <v>1402</v>
      </c>
      <c r="C240" s="57" t="s">
        <v>66</v>
      </c>
      <c r="D240" s="58" t="s">
        <v>429</v>
      </c>
      <c r="E240" s="241">
        <v>45390</v>
      </c>
      <c r="F240" s="242" t="s">
        <v>1403</v>
      </c>
      <c r="G240" s="243" t="s">
        <v>35</v>
      </c>
      <c r="H240" s="243" t="s">
        <v>25</v>
      </c>
      <c r="I240" s="246"/>
      <c r="J240" s="57"/>
      <c r="K240" s="57"/>
      <c r="L240" s="57"/>
      <c r="M240" s="57"/>
      <c r="N240" s="247"/>
      <c r="O240" s="57"/>
      <c r="P240" s="57"/>
      <c r="Q240" s="243"/>
      <c r="R240" s="243"/>
      <c r="S240" s="243" t="s">
        <v>12</v>
      </c>
      <c r="T240" s="243"/>
      <c r="U240" s="243"/>
      <c r="V240" s="243"/>
      <c r="W240" s="244"/>
      <c r="X240" s="245">
        <v>45864</v>
      </c>
      <c r="Y240" s="58" t="s">
        <v>64</v>
      </c>
      <c r="Z240" s="58" t="s">
        <v>566</v>
      </c>
      <c r="AA240" s="57">
        <v>31</v>
      </c>
      <c r="AB240" s="57">
        <v>31</v>
      </c>
    </row>
    <row r="241" spans="1:28" ht="24.6" customHeight="1" outlineLevel="1" x14ac:dyDescent="0.25">
      <c r="A241" s="239">
        <v>22</v>
      </c>
      <c r="B241" s="240" t="s">
        <v>1328</v>
      </c>
      <c r="C241" s="57" t="s">
        <v>66</v>
      </c>
      <c r="D241" s="58" t="s">
        <v>1789</v>
      </c>
      <c r="E241" s="241">
        <v>45375</v>
      </c>
      <c r="F241" s="242" t="s">
        <v>1329</v>
      </c>
      <c r="G241" s="243" t="s">
        <v>24</v>
      </c>
      <c r="H241" s="243" t="s">
        <v>25</v>
      </c>
      <c r="I241" s="246"/>
      <c r="J241" s="57"/>
      <c r="K241" s="57"/>
      <c r="L241" s="57" t="s">
        <v>136</v>
      </c>
      <c r="M241" s="57"/>
      <c r="N241" s="247"/>
      <c r="O241" s="57"/>
      <c r="P241" s="57"/>
      <c r="Q241" s="243"/>
      <c r="R241" s="243" t="s">
        <v>11</v>
      </c>
      <c r="S241" s="243"/>
      <c r="T241" s="243"/>
      <c r="U241" s="243"/>
      <c r="V241" s="243"/>
      <c r="W241" s="244"/>
      <c r="X241" s="245">
        <v>45864</v>
      </c>
      <c r="Y241" s="58" t="s">
        <v>64</v>
      </c>
      <c r="Z241" s="58" t="s">
        <v>566</v>
      </c>
      <c r="AA241" s="57">
        <v>31</v>
      </c>
      <c r="AB241" s="57">
        <v>62</v>
      </c>
    </row>
    <row r="242" spans="1:28" ht="24.6" customHeight="1" outlineLevel="1" x14ac:dyDescent="0.25">
      <c r="A242" s="239">
        <v>24</v>
      </c>
      <c r="B242" s="240" t="s">
        <v>1404</v>
      </c>
      <c r="C242" s="57" t="s">
        <v>66</v>
      </c>
      <c r="D242" s="58"/>
      <c r="E242" s="241">
        <v>44985</v>
      </c>
      <c r="F242" s="242" t="s">
        <v>1405</v>
      </c>
      <c r="G242" s="243" t="s">
        <v>26</v>
      </c>
      <c r="H242" s="243" t="s">
        <v>25</v>
      </c>
      <c r="I242" s="246"/>
      <c r="J242" s="57"/>
      <c r="K242" s="57"/>
      <c r="L242" s="57"/>
      <c r="M242" s="57"/>
      <c r="N242" s="247"/>
      <c r="O242" s="57"/>
      <c r="P242" s="57"/>
      <c r="Q242" s="243"/>
      <c r="R242" s="243" t="s">
        <v>11</v>
      </c>
      <c r="S242" s="243"/>
      <c r="T242" s="243"/>
      <c r="U242" s="243"/>
      <c r="V242" s="243"/>
      <c r="W242" s="244"/>
      <c r="X242" s="245">
        <v>45864</v>
      </c>
      <c r="Y242" s="58" t="s">
        <v>64</v>
      </c>
      <c r="Z242" s="58" t="s">
        <v>566</v>
      </c>
      <c r="AA242" s="57">
        <v>31</v>
      </c>
      <c r="AB242" s="57">
        <v>31</v>
      </c>
    </row>
    <row r="243" spans="1:28" ht="24.6" customHeight="1" outlineLevel="1" x14ac:dyDescent="0.25">
      <c r="A243" s="239">
        <v>29</v>
      </c>
      <c r="B243" s="240" t="s">
        <v>538</v>
      </c>
      <c r="C243" s="57" t="s">
        <v>66</v>
      </c>
      <c r="D243" s="58" t="s">
        <v>429</v>
      </c>
      <c r="E243" s="241">
        <v>44568</v>
      </c>
      <c r="F243" s="242" t="s">
        <v>937</v>
      </c>
      <c r="G243" s="243" t="s">
        <v>53</v>
      </c>
      <c r="H243" s="243" t="s">
        <v>25</v>
      </c>
      <c r="I243" s="246"/>
      <c r="J243" s="57"/>
      <c r="K243" s="57"/>
      <c r="L243" s="57"/>
      <c r="M243" s="57"/>
      <c r="N243" s="247"/>
      <c r="O243" s="57"/>
      <c r="P243" s="57"/>
      <c r="Q243" s="243"/>
      <c r="R243" s="243" t="s">
        <v>11</v>
      </c>
      <c r="S243" s="243"/>
      <c r="T243" s="243"/>
      <c r="U243" s="243"/>
      <c r="V243" s="243"/>
      <c r="W243" s="244"/>
      <c r="X243" s="245">
        <v>45864</v>
      </c>
      <c r="Y243" s="58" t="s">
        <v>64</v>
      </c>
      <c r="Z243" s="58" t="s">
        <v>566</v>
      </c>
      <c r="AA243" s="57">
        <v>31</v>
      </c>
      <c r="AB243" s="57">
        <v>31</v>
      </c>
    </row>
    <row r="244" spans="1:28" ht="24.6" customHeight="1" outlineLevel="1" x14ac:dyDescent="0.25">
      <c r="A244" s="239">
        <v>30</v>
      </c>
      <c r="B244" s="240" t="s">
        <v>1279</v>
      </c>
      <c r="C244" s="57" t="s">
        <v>66</v>
      </c>
      <c r="D244" s="58" t="s">
        <v>41</v>
      </c>
      <c r="E244" s="241">
        <v>44574</v>
      </c>
      <c r="F244" s="242" t="s">
        <v>994</v>
      </c>
      <c r="G244" s="243" t="s">
        <v>27</v>
      </c>
      <c r="H244" s="243" t="s">
        <v>25</v>
      </c>
      <c r="I244" s="246"/>
      <c r="J244" s="57"/>
      <c r="K244" s="57"/>
      <c r="L244" s="57"/>
      <c r="M244" s="57"/>
      <c r="N244" s="247"/>
      <c r="O244" s="57"/>
      <c r="P244" s="57"/>
      <c r="Q244" s="243"/>
      <c r="R244" s="243" t="s">
        <v>11</v>
      </c>
      <c r="S244" s="243"/>
      <c r="T244" s="243"/>
      <c r="U244" s="243"/>
      <c r="V244" s="243"/>
      <c r="W244" s="244"/>
      <c r="X244" s="245">
        <v>45864</v>
      </c>
      <c r="Y244" s="58" t="s">
        <v>64</v>
      </c>
      <c r="Z244" s="58" t="s">
        <v>566</v>
      </c>
      <c r="AA244" s="57">
        <v>31</v>
      </c>
      <c r="AB244" s="57">
        <v>31</v>
      </c>
    </row>
    <row r="245" spans="1:28" ht="24.6" customHeight="1" outlineLevel="1" x14ac:dyDescent="0.25">
      <c r="A245" s="239">
        <v>33</v>
      </c>
      <c r="B245" s="240" t="s">
        <v>759</v>
      </c>
      <c r="C245" s="57" t="s">
        <v>66</v>
      </c>
      <c r="D245" s="58" t="s">
        <v>41</v>
      </c>
      <c r="E245" s="241">
        <v>42799</v>
      </c>
      <c r="F245" s="242" t="s">
        <v>904</v>
      </c>
      <c r="G245" s="243" t="s">
        <v>39</v>
      </c>
      <c r="H245" s="243" t="s">
        <v>25</v>
      </c>
      <c r="I245" s="246"/>
      <c r="J245" s="57"/>
      <c r="K245" s="57"/>
      <c r="L245" s="57"/>
      <c r="M245" s="57"/>
      <c r="N245" s="247" t="s">
        <v>141</v>
      </c>
      <c r="O245" s="57"/>
      <c r="P245" s="57"/>
      <c r="Q245" s="243"/>
      <c r="R245" s="243"/>
      <c r="S245" s="243"/>
      <c r="T245" s="243" t="s">
        <v>13</v>
      </c>
      <c r="U245" s="243"/>
      <c r="V245" s="243"/>
      <c r="W245" s="244"/>
      <c r="X245" s="245">
        <v>45864</v>
      </c>
      <c r="Y245" s="58" t="s">
        <v>64</v>
      </c>
      <c r="Z245" s="58" t="s">
        <v>566</v>
      </c>
      <c r="AA245" s="57">
        <v>31</v>
      </c>
      <c r="AB245" s="57">
        <v>62</v>
      </c>
    </row>
    <row r="246" spans="1:28" ht="25.5" customHeight="1" x14ac:dyDescent="0.3">
      <c r="A246" s="297" t="s">
        <v>1407</v>
      </c>
      <c r="B246" s="298"/>
      <c r="C246" s="299" t="s">
        <v>1408</v>
      </c>
      <c r="D246" s="300"/>
      <c r="E246" s="300"/>
      <c r="F246" s="300"/>
      <c r="G246" s="300"/>
      <c r="H246" s="300"/>
      <c r="I246" s="300"/>
      <c r="J246" s="300"/>
      <c r="K246" s="300"/>
      <c r="L246" s="300"/>
      <c r="M246" s="300"/>
      <c r="N246" s="300"/>
      <c r="O246" s="300"/>
      <c r="P246" s="300"/>
      <c r="Q246" s="300"/>
      <c r="R246" s="300"/>
      <c r="S246" s="300"/>
      <c r="T246" s="300"/>
      <c r="U246" s="300"/>
      <c r="V246" s="300"/>
      <c r="W246" s="300"/>
      <c r="X246" s="300"/>
      <c r="Y246" s="300"/>
      <c r="Z246" s="300"/>
      <c r="AA246" s="300"/>
      <c r="AB246" s="300"/>
    </row>
    <row r="247" spans="1:28" ht="24.6" customHeight="1" outlineLevel="1" x14ac:dyDescent="0.25">
      <c r="A247" s="239">
        <v>4</v>
      </c>
      <c r="B247" s="240" t="s">
        <v>1409</v>
      </c>
      <c r="C247" s="57" t="s">
        <v>67</v>
      </c>
      <c r="D247" s="58" t="s">
        <v>1663</v>
      </c>
      <c r="E247" s="241">
        <v>45525</v>
      </c>
      <c r="F247" s="242" t="s">
        <v>1410</v>
      </c>
      <c r="G247" s="243" t="s">
        <v>23</v>
      </c>
      <c r="H247" s="243" t="s">
        <v>25</v>
      </c>
      <c r="I247" s="246" t="s">
        <v>137</v>
      </c>
      <c r="J247" s="57"/>
      <c r="K247" s="57"/>
      <c r="L247" s="57"/>
      <c r="M247" s="57"/>
      <c r="N247" s="247"/>
      <c r="O247" s="57"/>
      <c r="P247" s="57"/>
      <c r="Q247" s="243"/>
      <c r="R247" s="243"/>
      <c r="S247" s="243" t="s">
        <v>12</v>
      </c>
      <c r="T247" s="243"/>
      <c r="U247" s="243"/>
      <c r="V247" s="243"/>
      <c r="W247" s="244"/>
      <c r="X247" s="245">
        <v>45864</v>
      </c>
      <c r="Y247" s="58" t="s">
        <v>11</v>
      </c>
      <c r="Z247" s="58" t="s">
        <v>766</v>
      </c>
      <c r="AA247" s="57">
        <v>14</v>
      </c>
      <c r="AB247" s="57">
        <v>14</v>
      </c>
    </row>
    <row r="248" spans="1:28" ht="24.6" customHeight="1" outlineLevel="1" x14ac:dyDescent="0.25">
      <c r="A248" s="239">
        <v>6</v>
      </c>
      <c r="B248" s="240" t="s">
        <v>649</v>
      </c>
      <c r="C248" s="57" t="s">
        <v>67</v>
      </c>
      <c r="D248" s="58" t="s">
        <v>687</v>
      </c>
      <c r="E248" s="241">
        <v>44503</v>
      </c>
      <c r="F248" s="242" t="s">
        <v>997</v>
      </c>
      <c r="G248" s="243" t="s">
        <v>27</v>
      </c>
      <c r="H248" s="243" t="s">
        <v>25</v>
      </c>
      <c r="I248" s="246"/>
      <c r="J248" s="57"/>
      <c r="K248" s="57" t="s">
        <v>135</v>
      </c>
      <c r="L248" s="57"/>
      <c r="M248" s="57"/>
      <c r="N248" s="247"/>
      <c r="O248" s="57"/>
      <c r="P248" s="57"/>
      <c r="Q248" s="243"/>
      <c r="R248" s="243" t="s">
        <v>11</v>
      </c>
      <c r="S248" s="243"/>
      <c r="T248" s="243"/>
      <c r="U248" s="243"/>
      <c r="V248" s="243"/>
      <c r="W248" s="244"/>
      <c r="X248" s="245">
        <v>45864</v>
      </c>
      <c r="Y248" s="58" t="s">
        <v>11</v>
      </c>
      <c r="Z248" s="58" t="s">
        <v>766</v>
      </c>
      <c r="AA248" s="57">
        <v>14</v>
      </c>
      <c r="AB248" s="57">
        <v>14</v>
      </c>
    </row>
    <row r="249" spans="1:28" ht="24.6" customHeight="1" outlineLevel="1" x14ac:dyDescent="0.25">
      <c r="A249" s="239">
        <v>7</v>
      </c>
      <c r="B249" s="240" t="s">
        <v>1411</v>
      </c>
      <c r="C249" s="57" t="s">
        <v>67</v>
      </c>
      <c r="D249" s="269" t="s">
        <v>1768</v>
      </c>
      <c r="E249" s="241">
        <v>42806</v>
      </c>
      <c r="F249" s="242" t="s">
        <v>1124</v>
      </c>
      <c r="G249" s="243" t="s">
        <v>39</v>
      </c>
      <c r="H249" s="243" t="s">
        <v>25</v>
      </c>
      <c r="I249" s="246"/>
      <c r="J249" s="57"/>
      <c r="K249" s="57"/>
      <c r="L249" s="57"/>
      <c r="M249" s="57" t="s">
        <v>140</v>
      </c>
      <c r="N249" s="247"/>
      <c r="O249" s="57"/>
      <c r="P249" s="57"/>
      <c r="Q249" s="243"/>
      <c r="R249" s="243"/>
      <c r="S249" s="243"/>
      <c r="T249" s="243" t="s">
        <v>13</v>
      </c>
      <c r="U249" s="243"/>
      <c r="V249" s="243"/>
      <c r="W249" s="244"/>
      <c r="X249" s="245">
        <v>45864</v>
      </c>
      <c r="Y249" s="58" t="s">
        <v>11</v>
      </c>
      <c r="Z249" s="58" t="s">
        <v>766</v>
      </c>
      <c r="AA249" s="57">
        <v>14</v>
      </c>
      <c r="AB249" s="57">
        <v>14</v>
      </c>
    </row>
    <row r="250" spans="1:28" ht="24.6" customHeight="1" outlineLevel="1" x14ac:dyDescent="0.25">
      <c r="A250" s="239">
        <v>13</v>
      </c>
      <c r="B250" s="240" t="s">
        <v>1718</v>
      </c>
      <c r="C250" s="57" t="s">
        <v>66</v>
      </c>
      <c r="D250" s="58" t="s">
        <v>40</v>
      </c>
      <c r="E250" s="241">
        <v>44844</v>
      </c>
      <c r="F250" s="242" t="s">
        <v>1413</v>
      </c>
      <c r="G250" s="243" t="s">
        <v>27</v>
      </c>
      <c r="H250" s="243" t="s">
        <v>25</v>
      </c>
      <c r="I250" s="246"/>
      <c r="J250" s="57"/>
      <c r="K250" s="57"/>
      <c r="L250" s="57" t="s">
        <v>136</v>
      </c>
      <c r="M250" s="57"/>
      <c r="N250" s="247"/>
      <c r="O250" s="57"/>
      <c r="P250" s="57"/>
      <c r="Q250" s="243"/>
      <c r="R250" s="243" t="s">
        <v>11</v>
      </c>
      <c r="S250" s="243"/>
      <c r="T250" s="243"/>
      <c r="U250" s="243"/>
      <c r="V250" s="243"/>
      <c r="W250" s="244"/>
      <c r="X250" s="245">
        <v>45864</v>
      </c>
      <c r="Y250" s="58" t="s">
        <v>11</v>
      </c>
      <c r="Z250" s="58" t="s">
        <v>766</v>
      </c>
      <c r="AA250" s="57">
        <v>14</v>
      </c>
      <c r="AB250" s="57">
        <v>14</v>
      </c>
    </row>
    <row r="251" spans="1:28" ht="25.5" customHeight="1" x14ac:dyDescent="0.3">
      <c r="A251" s="297" t="s">
        <v>1414</v>
      </c>
      <c r="B251" s="298"/>
      <c r="C251" s="299" t="s">
        <v>1415</v>
      </c>
      <c r="D251" s="300"/>
      <c r="E251" s="300"/>
      <c r="F251" s="300"/>
      <c r="G251" s="300"/>
      <c r="H251" s="300"/>
      <c r="I251" s="300"/>
      <c r="J251" s="300"/>
      <c r="K251" s="300"/>
      <c r="L251" s="300"/>
      <c r="M251" s="300"/>
      <c r="N251" s="300"/>
      <c r="O251" s="300"/>
      <c r="P251" s="300"/>
      <c r="Q251" s="300"/>
      <c r="R251" s="300"/>
      <c r="S251" s="300"/>
      <c r="T251" s="300"/>
      <c r="U251" s="300"/>
      <c r="V251" s="300"/>
      <c r="W251" s="300"/>
      <c r="X251" s="300"/>
      <c r="Y251" s="300"/>
      <c r="Z251" s="300"/>
      <c r="AA251" s="300"/>
      <c r="AB251" s="300"/>
    </row>
    <row r="252" spans="1:28" ht="24.6" customHeight="1" outlineLevel="1" x14ac:dyDescent="0.25">
      <c r="A252" s="239">
        <v>6</v>
      </c>
      <c r="B252" s="261" t="s">
        <v>1736</v>
      </c>
      <c r="C252" s="57" t="s">
        <v>67</v>
      </c>
      <c r="D252" s="58" t="s">
        <v>41</v>
      </c>
      <c r="E252" s="241">
        <v>45210</v>
      </c>
      <c r="F252" s="242" t="s">
        <v>1417</v>
      </c>
      <c r="G252" s="243" t="s">
        <v>27</v>
      </c>
      <c r="H252" s="243" t="s">
        <v>25</v>
      </c>
      <c r="I252" s="246"/>
      <c r="J252" s="57"/>
      <c r="K252" s="57" t="s">
        <v>135</v>
      </c>
      <c r="L252" s="57"/>
      <c r="M252" s="57"/>
      <c r="N252" s="247"/>
      <c r="O252" s="57"/>
      <c r="P252" s="57"/>
      <c r="Q252" s="243"/>
      <c r="R252" s="243" t="s">
        <v>11</v>
      </c>
      <c r="S252" s="243"/>
      <c r="T252" s="243"/>
      <c r="U252" s="243"/>
      <c r="V252" s="243"/>
      <c r="W252" s="244"/>
      <c r="X252" s="245">
        <v>45871</v>
      </c>
      <c r="Y252" s="58" t="s">
        <v>11</v>
      </c>
      <c r="Z252" s="58" t="s">
        <v>1419</v>
      </c>
      <c r="AA252" s="57">
        <v>13</v>
      </c>
      <c r="AB252" s="57">
        <v>13</v>
      </c>
    </row>
    <row r="253" spans="1:28" ht="24.6" customHeight="1" outlineLevel="1" x14ac:dyDescent="0.25">
      <c r="A253" s="239">
        <v>7</v>
      </c>
      <c r="B253" s="240" t="s">
        <v>1411</v>
      </c>
      <c r="C253" s="57" t="s">
        <v>67</v>
      </c>
      <c r="D253" s="267" t="s">
        <v>1768</v>
      </c>
      <c r="E253" s="241">
        <v>42806</v>
      </c>
      <c r="F253" s="242" t="s">
        <v>1124</v>
      </c>
      <c r="G253" s="243" t="s">
        <v>39</v>
      </c>
      <c r="H253" s="243" t="s">
        <v>25</v>
      </c>
      <c r="I253" s="246"/>
      <c r="J253" s="57"/>
      <c r="K253" s="57"/>
      <c r="L253" s="57"/>
      <c r="M253" s="57" t="s">
        <v>140</v>
      </c>
      <c r="N253" s="247"/>
      <c r="O253" s="57"/>
      <c r="P253" s="57"/>
      <c r="Q253" s="243"/>
      <c r="R253" s="243"/>
      <c r="S253" s="243"/>
      <c r="T253" s="243" t="s">
        <v>13</v>
      </c>
      <c r="U253" s="243"/>
      <c r="V253" s="243"/>
      <c r="W253" s="244"/>
      <c r="X253" s="245">
        <v>45871</v>
      </c>
      <c r="Y253" s="58" t="s">
        <v>11</v>
      </c>
      <c r="Z253" s="58" t="s">
        <v>1419</v>
      </c>
      <c r="AA253" s="57">
        <v>13</v>
      </c>
      <c r="AB253" s="57">
        <v>13</v>
      </c>
    </row>
    <row r="254" spans="1:28" ht="24.6" customHeight="1" outlineLevel="1" x14ac:dyDescent="0.25">
      <c r="A254" s="239">
        <v>9</v>
      </c>
      <c r="B254" s="240" t="s">
        <v>1388</v>
      </c>
      <c r="C254" s="57" t="s">
        <v>66</v>
      </c>
      <c r="D254" s="267" t="s">
        <v>1767</v>
      </c>
      <c r="E254" s="241">
        <v>45580</v>
      </c>
      <c r="F254" s="242" t="s">
        <v>1389</v>
      </c>
      <c r="G254" s="243" t="s">
        <v>23</v>
      </c>
      <c r="H254" s="243" t="s">
        <v>25</v>
      </c>
      <c r="I254" s="246"/>
      <c r="J254" s="57" t="s">
        <v>138</v>
      </c>
      <c r="K254" s="57"/>
      <c r="L254" s="57"/>
      <c r="M254" s="57"/>
      <c r="N254" s="247"/>
      <c r="O254" s="57"/>
      <c r="P254" s="57"/>
      <c r="Q254" s="243"/>
      <c r="R254" s="243"/>
      <c r="S254" s="243" t="s">
        <v>12</v>
      </c>
      <c r="T254" s="243"/>
      <c r="U254" s="243"/>
      <c r="V254" s="243"/>
      <c r="W254" s="244"/>
      <c r="X254" s="245">
        <v>45871</v>
      </c>
      <c r="Y254" s="58" t="s">
        <v>11</v>
      </c>
      <c r="Z254" s="58" t="s">
        <v>1419</v>
      </c>
      <c r="AA254" s="57">
        <v>13</v>
      </c>
      <c r="AB254" s="57">
        <v>13</v>
      </c>
    </row>
    <row r="255" spans="1:28" ht="24.6" customHeight="1" outlineLevel="1" x14ac:dyDescent="0.25">
      <c r="A255" s="239">
        <v>14</v>
      </c>
      <c r="B255" s="240" t="s">
        <v>1418</v>
      </c>
      <c r="C255" s="57" t="s">
        <v>66</v>
      </c>
      <c r="D255" s="267" t="s">
        <v>1748</v>
      </c>
      <c r="E255" s="241">
        <v>44842</v>
      </c>
      <c r="F255" s="242" t="s">
        <v>1379</v>
      </c>
      <c r="G255" s="243" t="s">
        <v>27</v>
      </c>
      <c r="H255" s="243" t="s">
        <v>25</v>
      </c>
      <c r="I255" s="246"/>
      <c r="J255" s="57"/>
      <c r="K255" s="57"/>
      <c r="L255" s="57" t="s">
        <v>136</v>
      </c>
      <c r="M255" s="57"/>
      <c r="N255" s="247"/>
      <c r="O255" s="57"/>
      <c r="P255" s="57"/>
      <c r="Q255" s="243"/>
      <c r="R255" s="243" t="s">
        <v>11</v>
      </c>
      <c r="S255" s="243"/>
      <c r="T255" s="243"/>
      <c r="U255" s="243"/>
      <c r="V255" s="243"/>
      <c r="W255" s="244"/>
      <c r="X255" s="245">
        <v>45871</v>
      </c>
      <c r="Y255" s="58" t="s">
        <v>11</v>
      </c>
      <c r="Z255" s="58" t="s">
        <v>1419</v>
      </c>
      <c r="AA255" s="57">
        <v>13</v>
      </c>
      <c r="AB255" s="57">
        <v>13</v>
      </c>
    </row>
    <row r="256" spans="1:28" ht="25.5" customHeight="1" x14ac:dyDescent="0.3">
      <c r="A256" s="297" t="s">
        <v>1420</v>
      </c>
      <c r="B256" s="298"/>
      <c r="C256" s="299" t="s">
        <v>1421</v>
      </c>
      <c r="D256" s="300"/>
      <c r="E256" s="300"/>
      <c r="F256" s="300"/>
      <c r="G256" s="300"/>
      <c r="H256" s="300"/>
      <c r="I256" s="300"/>
      <c r="J256" s="300"/>
      <c r="K256" s="300"/>
      <c r="L256" s="300"/>
      <c r="M256" s="300"/>
      <c r="N256" s="300"/>
      <c r="O256" s="300"/>
      <c r="P256" s="300"/>
      <c r="Q256" s="300"/>
      <c r="R256" s="300"/>
      <c r="S256" s="300"/>
      <c r="T256" s="300"/>
      <c r="U256" s="300"/>
      <c r="V256" s="300"/>
      <c r="W256" s="300"/>
      <c r="X256" s="300"/>
      <c r="Y256" s="300"/>
      <c r="Z256" s="300"/>
      <c r="AA256" s="300"/>
      <c r="AB256" s="300"/>
    </row>
    <row r="257" spans="1:28" ht="24.6" customHeight="1" outlineLevel="1" x14ac:dyDescent="0.25">
      <c r="A257" s="239">
        <v>2</v>
      </c>
      <c r="B257" s="240" t="s">
        <v>1422</v>
      </c>
      <c r="C257" s="57" t="s">
        <v>67</v>
      </c>
      <c r="D257" s="58" t="s">
        <v>72</v>
      </c>
      <c r="E257" s="241">
        <v>45449</v>
      </c>
      <c r="F257" s="242">
        <v>7182024</v>
      </c>
      <c r="G257" s="243" t="s">
        <v>23</v>
      </c>
      <c r="H257" s="243" t="s">
        <v>25</v>
      </c>
      <c r="I257" s="246" t="s">
        <v>137</v>
      </c>
      <c r="J257" s="57"/>
      <c r="K257" s="57"/>
      <c r="L257" s="57"/>
      <c r="M257" s="57"/>
      <c r="N257" s="247"/>
      <c r="O257" s="57"/>
      <c r="P257" s="57"/>
      <c r="Q257" s="243"/>
      <c r="R257" s="243"/>
      <c r="S257" s="243" t="s">
        <v>12</v>
      </c>
      <c r="T257" s="243"/>
      <c r="U257" s="243"/>
      <c r="V257" s="243"/>
      <c r="W257" s="244"/>
      <c r="X257" s="245">
        <v>45879</v>
      </c>
      <c r="Y257" s="58" t="s">
        <v>64</v>
      </c>
      <c r="Z257" s="58" t="s">
        <v>426</v>
      </c>
      <c r="AA257" s="57">
        <v>25</v>
      </c>
      <c r="AB257" s="57">
        <v>50</v>
      </c>
    </row>
    <row r="258" spans="1:28" ht="24.6" customHeight="1" outlineLevel="1" x14ac:dyDescent="0.25">
      <c r="A258" s="239">
        <v>5</v>
      </c>
      <c r="B258" s="240" t="s">
        <v>1424</v>
      </c>
      <c r="C258" s="57" t="s">
        <v>67</v>
      </c>
      <c r="D258" s="58" t="s">
        <v>41</v>
      </c>
      <c r="E258" s="241">
        <v>45281</v>
      </c>
      <c r="F258" s="242">
        <v>6863305</v>
      </c>
      <c r="G258" s="243" t="s">
        <v>24</v>
      </c>
      <c r="H258" s="243" t="s">
        <v>25</v>
      </c>
      <c r="I258" s="246"/>
      <c r="J258" s="57"/>
      <c r="K258" s="57"/>
      <c r="L258" s="57"/>
      <c r="M258" s="57"/>
      <c r="N258" s="247"/>
      <c r="O258" s="57"/>
      <c r="P258" s="57"/>
      <c r="Q258" s="243"/>
      <c r="R258" s="243" t="s">
        <v>11</v>
      </c>
      <c r="S258" s="243"/>
      <c r="T258" s="243"/>
      <c r="U258" s="243"/>
      <c r="V258" s="243"/>
      <c r="W258" s="244"/>
      <c r="X258" s="245">
        <v>45879</v>
      </c>
      <c r="Y258" s="58" t="s">
        <v>64</v>
      </c>
      <c r="Z258" s="58" t="s">
        <v>426</v>
      </c>
      <c r="AA258" s="57">
        <v>25</v>
      </c>
      <c r="AB258" s="57">
        <v>25</v>
      </c>
    </row>
    <row r="259" spans="1:28" ht="24.6" customHeight="1" outlineLevel="1" x14ac:dyDescent="0.25">
      <c r="A259" s="239">
        <v>6</v>
      </c>
      <c r="B259" s="240" t="s">
        <v>1252</v>
      </c>
      <c r="C259" s="57" t="s">
        <v>67</v>
      </c>
      <c r="D259" s="58" t="s">
        <v>72</v>
      </c>
      <c r="E259" s="241">
        <v>45109</v>
      </c>
      <c r="F259" s="242">
        <v>6866699</v>
      </c>
      <c r="G259" s="243" t="s">
        <v>26</v>
      </c>
      <c r="H259" s="243" t="s">
        <v>25</v>
      </c>
      <c r="I259" s="246"/>
      <c r="J259" s="57"/>
      <c r="K259" s="57"/>
      <c r="L259" s="57"/>
      <c r="M259" s="57"/>
      <c r="N259" s="247"/>
      <c r="O259" s="57"/>
      <c r="P259" s="57"/>
      <c r="Q259" s="243"/>
      <c r="R259" s="243" t="s">
        <v>11</v>
      </c>
      <c r="S259" s="243"/>
      <c r="T259" s="243"/>
      <c r="U259" s="243"/>
      <c r="V259" s="243"/>
      <c r="W259" s="244"/>
      <c r="X259" s="245">
        <v>45879</v>
      </c>
      <c r="Y259" s="58" t="s">
        <v>64</v>
      </c>
      <c r="Z259" s="58" t="s">
        <v>426</v>
      </c>
      <c r="AA259" s="57">
        <v>25</v>
      </c>
      <c r="AB259" s="57">
        <v>25</v>
      </c>
    </row>
    <row r="260" spans="1:28" ht="24.6" customHeight="1" outlineLevel="1" x14ac:dyDescent="0.25">
      <c r="A260" s="239">
        <v>9</v>
      </c>
      <c r="B260" s="240" t="s">
        <v>1254</v>
      </c>
      <c r="C260" s="57" t="s">
        <v>67</v>
      </c>
      <c r="D260" s="58" t="s">
        <v>72</v>
      </c>
      <c r="E260" s="241">
        <v>44984</v>
      </c>
      <c r="F260" s="242">
        <v>6732982</v>
      </c>
      <c r="G260" s="243" t="s">
        <v>53</v>
      </c>
      <c r="H260" s="243" t="s">
        <v>25</v>
      </c>
      <c r="I260" s="246"/>
      <c r="J260" s="57"/>
      <c r="K260" s="57"/>
      <c r="L260" s="57"/>
      <c r="M260" s="57"/>
      <c r="N260" s="247"/>
      <c r="O260" s="57"/>
      <c r="P260" s="57"/>
      <c r="Q260" s="243"/>
      <c r="R260" s="243" t="s">
        <v>11</v>
      </c>
      <c r="S260" s="243"/>
      <c r="T260" s="243"/>
      <c r="U260" s="243"/>
      <c r="V260" s="243"/>
      <c r="W260" s="244"/>
      <c r="X260" s="245">
        <v>45879</v>
      </c>
      <c r="Y260" s="58" t="s">
        <v>64</v>
      </c>
      <c r="Z260" s="58" t="s">
        <v>426</v>
      </c>
      <c r="AA260" s="57">
        <v>25</v>
      </c>
      <c r="AB260" s="57">
        <v>25</v>
      </c>
    </row>
    <row r="261" spans="1:28" ht="24.6" customHeight="1" outlineLevel="1" x14ac:dyDescent="0.25">
      <c r="A261" s="239">
        <v>11</v>
      </c>
      <c r="B261" s="240" t="s">
        <v>649</v>
      </c>
      <c r="C261" s="57" t="s">
        <v>67</v>
      </c>
      <c r="D261" s="58" t="s">
        <v>687</v>
      </c>
      <c r="E261" s="241">
        <v>44503</v>
      </c>
      <c r="F261" s="242">
        <v>6516030</v>
      </c>
      <c r="G261" s="243" t="s">
        <v>27</v>
      </c>
      <c r="H261" s="243" t="s">
        <v>25</v>
      </c>
      <c r="I261" s="246"/>
      <c r="J261" s="57"/>
      <c r="K261" s="57" t="s">
        <v>135</v>
      </c>
      <c r="L261" s="57"/>
      <c r="M261" s="57"/>
      <c r="N261" s="247"/>
      <c r="O261" s="57"/>
      <c r="P261" s="57"/>
      <c r="Q261" s="243"/>
      <c r="R261" s="243" t="s">
        <v>11</v>
      </c>
      <c r="S261" s="243"/>
      <c r="T261" s="243"/>
      <c r="U261" s="243"/>
      <c r="V261" s="243"/>
      <c r="W261" s="244"/>
      <c r="X261" s="245">
        <v>45879</v>
      </c>
      <c r="Y261" s="58" t="s">
        <v>64</v>
      </c>
      <c r="Z261" s="58" t="s">
        <v>426</v>
      </c>
      <c r="AA261" s="57">
        <v>25</v>
      </c>
      <c r="AB261" s="57">
        <v>50</v>
      </c>
    </row>
    <row r="262" spans="1:28" ht="24.6" customHeight="1" outlineLevel="1" x14ac:dyDescent="0.25">
      <c r="A262" s="239">
        <v>15</v>
      </c>
      <c r="B262" s="240" t="s">
        <v>1304</v>
      </c>
      <c r="C262" s="57" t="s">
        <v>66</v>
      </c>
      <c r="D262" s="58" t="s">
        <v>1763</v>
      </c>
      <c r="E262" s="241">
        <v>45509</v>
      </c>
      <c r="F262" s="242">
        <v>7196036</v>
      </c>
      <c r="G262" s="243" t="s">
        <v>23</v>
      </c>
      <c r="H262" s="243" t="s">
        <v>25</v>
      </c>
      <c r="I262" s="246"/>
      <c r="J262" s="57" t="s">
        <v>138</v>
      </c>
      <c r="K262" s="57"/>
      <c r="L262" s="57"/>
      <c r="M262" s="57"/>
      <c r="N262" s="247"/>
      <c r="O262" s="57"/>
      <c r="P262" s="57"/>
      <c r="Q262" s="243"/>
      <c r="R262" s="243"/>
      <c r="S262" s="243" t="s">
        <v>12</v>
      </c>
      <c r="T262" s="243"/>
      <c r="U262" s="243"/>
      <c r="V262" s="243"/>
      <c r="W262" s="244"/>
      <c r="X262" s="245">
        <v>45879</v>
      </c>
      <c r="Y262" s="58" t="s">
        <v>64</v>
      </c>
      <c r="Z262" s="58" t="s">
        <v>426</v>
      </c>
      <c r="AA262" s="57">
        <v>25</v>
      </c>
      <c r="AB262" s="57">
        <v>50</v>
      </c>
    </row>
    <row r="263" spans="1:28" ht="24.6" customHeight="1" outlineLevel="1" x14ac:dyDescent="0.25">
      <c r="A263" s="239">
        <v>17</v>
      </c>
      <c r="B263" s="240" t="s">
        <v>1273</v>
      </c>
      <c r="C263" s="57" t="s">
        <v>66</v>
      </c>
      <c r="D263" s="58" t="s">
        <v>111</v>
      </c>
      <c r="E263" s="241">
        <v>45471</v>
      </c>
      <c r="F263" s="242">
        <v>7056230</v>
      </c>
      <c r="G263" s="243" t="s">
        <v>35</v>
      </c>
      <c r="H263" s="243" t="s">
        <v>25</v>
      </c>
      <c r="I263" s="246"/>
      <c r="J263" s="57"/>
      <c r="K263" s="57"/>
      <c r="L263" s="57"/>
      <c r="M263" s="57"/>
      <c r="N263" s="247"/>
      <c r="O263" s="57"/>
      <c r="P263" s="57"/>
      <c r="Q263" s="243"/>
      <c r="R263" s="243" t="s">
        <v>11</v>
      </c>
      <c r="S263" s="243"/>
      <c r="T263" s="243"/>
      <c r="U263" s="243"/>
      <c r="V263" s="243"/>
      <c r="W263" s="244"/>
      <c r="X263" s="245">
        <v>45879</v>
      </c>
      <c r="Y263" s="58" t="s">
        <v>64</v>
      </c>
      <c r="Z263" s="58" t="s">
        <v>426</v>
      </c>
      <c r="AA263" s="57">
        <v>25</v>
      </c>
      <c r="AB263" s="57">
        <v>25</v>
      </c>
    </row>
    <row r="264" spans="1:28" ht="24.6" customHeight="1" outlineLevel="1" x14ac:dyDescent="0.25">
      <c r="A264" s="239">
        <v>19</v>
      </c>
      <c r="B264" s="240" t="s">
        <v>1425</v>
      </c>
      <c r="C264" s="57" t="s">
        <v>66</v>
      </c>
      <c r="D264" s="58" t="s">
        <v>84</v>
      </c>
      <c r="E264" s="241">
        <v>45180</v>
      </c>
      <c r="F264" s="242">
        <v>6858283</v>
      </c>
      <c r="G264" s="243" t="s">
        <v>24</v>
      </c>
      <c r="H264" s="243" t="s">
        <v>25</v>
      </c>
      <c r="I264" s="246"/>
      <c r="J264" s="57"/>
      <c r="K264" s="57"/>
      <c r="L264" s="57"/>
      <c r="M264" s="57"/>
      <c r="N264" s="247"/>
      <c r="O264" s="57"/>
      <c r="P264" s="57"/>
      <c r="Q264" s="243"/>
      <c r="R264" s="243" t="s">
        <v>11</v>
      </c>
      <c r="S264" s="243"/>
      <c r="T264" s="243"/>
      <c r="U264" s="243"/>
      <c r="V264" s="243"/>
      <c r="W264" s="244"/>
      <c r="X264" s="245">
        <v>45879</v>
      </c>
      <c r="Y264" s="58" t="s">
        <v>64</v>
      </c>
      <c r="Z264" s="58" t="s">
        <v>426</v>
      </c>
      <c r="AA264" s="57">
        <v>25</v>
      </c>
      <c r="AB264" s="57">
        <v>25</v>
      </c>
    </row>
    <row r="265" spans="1:28" ht="24.6" customHeight="1" outlineLevel="1" x14ac:dyDescent="0.25">
      <c r="A265" s="239">
        <v>22</v>
      </c>
      <c r="B265" s="240" t="s">
        <v>1426</v>
      </c>
      <c r="C265" s="57" t="s">
        <v>66</v>
      </c>
      <c r="D265" s="58" t="s">
        <v>41</v>
      </c>
      <c r="E265" s="241">
        <v>44968</v>
      </c>
      <c r="F265" s="242">
        <v>6668803</v>
      </c>
      <c r="G265" s="243" t="s">
        <v>26</v>
      </c>
      <c r="H265" s="243" t="s">
        <v>25</v>
      </c>
      <c r="I265" s="246"/>
      <c r="J265" s="57"/>
      <c r="K265" s="57"/>
      <c r="L265" s="57" t="s">
        <v>136</v>
      </c>
      <c r="M265" s="57"/>
      <c r="N265" s="247"/>
      <c r="O265" s="57"/>
      <c r="P265" s="57"/>
      <c r="Q265" s="243"/>
      <c r="R265" s="243" t="s">
        <v>11</v>
      </c>
      <c r="S265" s="243"/>
      <c r="T265" s="243"/>
      <c r="U265" s="243"/>
      <c r="V265" s="243"/>
      <c r="W265" s="244"/>
      <c r="X265" s="245">
        <v>45879</v>
      </c>
      <c r="Y265" s="58" t="s">
        <v>64</v>
      </c>
      <c r="Z265" s="58" t="s">
        <v>426</v>
      </c>
      <c r="AA265" s="57">
        <v>25</v>
      </c>
      <c r="AB265" s="57">
        <v>50</v>
      </c>
    </row>
    <row r="266" spans="1:28" ht="24.6" customHeight="1" outlineLevel="1" x14ac:dyDescent="0.25">
      <c r="A266" s="239">
        <v>24</v>
      </c>
      <c r="B266" s="240" t="s">
        <v>541</v>
      </c>
      <c r="C266" s="57" t="s">
        <v>66</v>
      </c>
      <c r="D266" s="58" t="s">
        <v>41</v>
      </c>
      <c r="E266" s="241">
        <v>44248</v>
      </c>
      <c r="F266" s="242">
        <v>6099759</v>
      </c>
      <c r="G266" s="243" t="s">
        <v>53</v>
      </c>
      <c r="H266" s="243" t="s">
        <v>25</v>
      </c>
      <c r="I266" s="246"/>
      <c r="J266" s="57"/>
      <c r="K266" s="57"/>
      <c r="L266" s="57"/>
      <c r="M266" s="57"/>
      <c r="N266" s="247"/>
      <c r="O266" s="57"/>
      <c r="P266" s="57"/>
      <c r="Q266" s="243"/>
      <c r="R266" s="243" t="s">
        <v>11</v>
      </c>
      <c r="S266" s="243"/>
      <c r="T266" s="243"/>
      <c r="U266" s="243"/>
      <c r="V266" s="243"/>
      <c r="W266" s="244"/>
      <c r="X266" s="245">
        <v>45879</v>
      </c>
      <c r="Y266" s="58" t="s">
        <v>64</v>
      </c>
      <c r="Z266" s="58" t="s">
        <v>426</v>
      </c>
      <c r="AA266" s="57">
        <v>25</v>
      </c>
      <c r="AB266" s="57">
        <v>25</v>
      </c>
    </row>
    <row r="267" spans="1:28" ht="24.6" customHeight="1" outlineLevel="1" x14ac:dyDescent="0.25">
      <c r="A267" s="239">
        <v>25</v>
      </c>
      <c r="B267" s="240" t="s">
        <v>523</v>
      </c>
      <c r="C267" s="57" t="s">
        <v>66</v>
      </c>
      <c r="D267" s="58" t="s">
        <v>525</v>
      </c>
      <c r="E267" s="241">
        <v>44187</v>
      </c>
      <c r="F267" s="242">
        <v>6099963</v>
      </c>
      <c r="G267" s="243" t="s">
        <v>26</v>
      </c>
      <c r="H267" s="243" t="s">
        <v>25</v>
      </c>
      <c r="I267" s="246"/>
      <c r="J267" s="57"/>
      <c r="K267" s="57"/>
      <c r="L267" s="57"/>
      <c r="M267" s="57"/>
      <c r="N267" s="247"/>
      <c r="O267" s="57"/>
      <c r="P267" s="57"/>
      <c r="Q267" s="243"/>
      <c r="R267" s="243" t="s">
        <v>11</v>
      </c>
      <c r="S267" s="243"/>
      <c r="T267" s="243"/>
      <c r="U267" s="243"/>
      <c r="V267" s="243"/>
      <c r="W267" s="244"/>
      <c r="X267" s="245">
        <v>45879</v>
      </c>
      <c r="Y267" s="58" t="s">
        <v>64</v>
      </c>
      <c r="Z267" s="58" t="s">
        <v>426</v>
      </c>
      <c r="AA267" s="57">
        <v>25</v>
      </c>
      <c r="AB267" s="57">
        <v>25</v>
      </c>
    </row>
    <row r="268" spans="1:28" ht="24.6" customHeight="1" outlineLevel="1" x14ac:dyDescent="0.25">
      <c r="A268" s="239">
        <v>27</v>
      </c>
      <c r="B268" s="240" t="s">
        <v>1281</v>
      </c>
      <c r="C268" s="57" t="s">
        <v>66</v>
      </c>
      <c r="D268" s="58" t="s">
        <v>44</v>
      </c>
      <c r="E268" s="241">
        <v>42792</v>
      </c>
      <c r="F268" s="242">
        <v>4893175</v>
      </c>
      <c r="G268" s="243" t="s">
        <v>39</v>
      </c>
      <c r="H268" s="243" t="s">
        <v>25</v>
      </c>
      <c r="I268" s="246"/>
      <c r="J268" s="57"/>
      <c r="K268" s="57"/>
      <c r="L268" s="57"/>
      <c r="M268" s="57"/>
      <c r="N268" s="247" t="s">
        <v>141</v>
      </c>
      <c r="O268" s="57"/>
      <c r="P268" s="57"/>
      <c r="Q268" s="243"/>
      <c r="R268" s="243"/>
      <c r="S268" s="243"/>
      <c r="T268" s="243" t="s">
        <v>13</v>
      </c>
      <c r="U268" s="243"/>
      <c r="V268" s="243"/>
      <c r="W268" s="244"/>
      <c r="X268" s="245">
        <v>45879</v>
      </c>
      <c r="Y268" s="58" t="s">
        <v>64</v>
      </c>
      <c r="Z268" s="58" t="s">
        <v>426</v>
      </c>
      <c r="AA268" s="57">
        <v>25</v>
      </c>
      <c r="AB268" s="57">
        <v>50</v>
      </c>
    </row>
    <row r="269" spans="1:28" ht="25.5" customHeight="1" x14ac:dyDescent="0.3">
      <c r="A269" s="297" t="s">
        <v>1428</v>
      </c>
      <c r="B269" s="298"/>
      <c r="C269" s="299" t="s">
        <v>1429</v>
      </c>
      <c r="D269" s="300"/>
      <c r="E269" s="300"/>
      <c r="F269" s="300"/>
      <c r="G269" s="300"/>
      <c r="H269" s="300"/>
      <c r="I269" s="300"/>
      <c r="J269" s="300"/>
      <c r="K269" s="300"/>
      <c r="L269" s="300"/>
      <c r="M269" s="300"/>
      <c r="N269" s="300"/>
      <c r="O269" s="300"/>
      <c r="P269" s="300"/>
      <c r="Q269" s="300"/>
      <c r="R269" s="300"/>
      <c r="S269" s="300"/>
      <c r="T269" s="300"/>
      <c r="U269" s="300"/>
      <c r="V269" s="300"/>
      <c r="W269" s="300"/>
      <c r="X269" s="300"/>
      <c r="Y269" s="300"/>
      <c r="Z269" s="300"/>
      <c r="AA269" s="300"/>
      <c r="AB269" s="300"/>
    </row>
    <row r="270" spans="1:28" ht="24.6" customHeight="1" outlineLevel="1" x14ac:dyDescent="0.25">
      <c r="A270" s="239">
        <v>1</v>
      </c>
      <c r="B270" s="240" t="s">
        <v>1268</v>
      </c>
      <c r="C270" s="57" t="s">
        <v>67</v>
      </c>
      <c r="D270" s="58" t="s">
        <v>111</v>
      </c>
      <c r="E270" s="241">
        <v>45471</v>
      </c>
      <c r="F270" s="242">
        <v>7056226</v>
      </c>
      <c r="G270" s="243" t="s">
        <v>23</v>
      </c>
      <c r="H270" s="243" t="s">
        <v>25</v>
      </c>
      <c r="I270" s="246" t="s">
        <v>137</v>
      </c>
      <c r="J270" s="57"/>
      <c r="K270" s="57"/>
      <c r="L270" s="57"/>
      <c r="M270" s="57"/>
      <c r="N270" s="247"/>
      <c r="O270" s="57"/>
      <c r="P270" s="57"/>
      <c r="Q270" s="243"/>
      <c r="R270" s="243"/>
      <c r="S270" s="243" t="s">
        <v>12</v>
      </c>
      <c r="T270" s="243"/>
      <c r="U270" s="243"/>
      <c r="V270" s="243"/>
      <c r="W270" s="244"/>
      <c r="X270" s="245">
        <v>45879</v>
      </c>
      <c r="Y270" s="58" t="s">
        <v>64</v>
      </c>
      <c r="Z270" s="58" t="s">
        <v>426</v>
      </c>
      <c r="AA270" s="57">
        <v>28</v>
      </c>
      <c r="AB270" s="57">
        <v>56</v>
      </c>
    </row>
    <row r="271" spans="1:28" ht="24.6" customHeight="1" outlineLevel="1" x14ac:dyDescent="0.25">
      <c r="A271" s="239">
        <v>7</v>
      </c>
      <c r="B271" s="240" t="s">
        <v>1430</v>
      </c>
      <c r="C271" s="57" t="s">
        <v>67</v>
      </c>
      <c r="D271" s="58" t="s">
        <v>124</v>
      </c>
      <c r="E271" s="241">
        <v>45194</v>
      </c>
      <c r="F271" s="242">
        <v>7057747</v>
      </c>
      <c r="G271" s="243" t="s">
        <v>24</v>
      </c>
      <c r="H271" s="243" t="s">
        <v>25</v>
      </c>
      <c r="I271" s="246"/>
      <c r="J271" s="57"/>
      <c r="K271" s="57"/>
      <c r="L271" s="57"/>
      <c r="M271" s="57"/>
      <c r="N271" s="247"/>
      <c r="O271" s="57"/>
      <c r="P271" s="57"/>
      <c r="Q271" s="243"/>
      <c r="R271" s="243" t="s">
        <v>11</v>
      </c>
      <c r="S271" s="243"/>
      <c r="T271" s="243"/>
      <c r="U271" s="243"/>
      <c r="V271" s="243"/>
      <c r="W271" s="244"/>
      <c r="X271" s="245">
        <v>45879</v>
      </c>
      <c r="Y271" s="58" t="s">
        <v>64</v>
      </c>
      <c r="Z271" s="58" t="s">
        <v>426</v>
      </c>
      <c r="AA271" s="57">
        <v>28</v>
      </c>
      <c r="AB271" s="57">
        <v>28</v>
      </c>
    </row>
    <row r="272" spans="1:28" ht="24.6" customHeight="1" outlineLevel="1" x14ac:dyDescent="0.25">
      <c r="A272" s="239">
        <v>10</v>
      </c>
      <c r="B272" s="240" t="s">
        <v>770</v>
      </c>
      <c r="C272" s="57" t="s">
        <v>67</v>
      </c>
      <c r="D272" s="58" t="s">
        <v>793</v>
      </c>
      <c r="E272" s="241">
        <v>44649</v>
      </c>
      <c r="F272" s="242">
        <v>6513806</v>
      </c>
      <c r="G272" s="243" t="s">
        <v>26</v>
      </c>
      <c r="H272" s="243" t="s">
        <v>25</v>
      </c>
      <c r="I272" s="246"/>
      <c r="J272" s="57"/>
      <c r="K272" s="57"/>
      <c r="L272" s="57"/>
      <c r="M272" s="57"/>
      <c r="N272" s="247"/>
      <c r="O272" s="57"/>
      <c r="P272" s="57"/>
      <c r="Q272" s="243"/>
      <c r="R272" s="243" t="s">
        <v>11</v>
      </c>
      <c r="S272" s="243"/>
      <c r="T272" s="243"/>
      <c r="U272" s="243"/>
      <c r="V272" s="243"/>
      <c r="W272" s="244"/>
      <c r="X272" s="245">
        <v>45879</v>
      </c>
      <c r="Y272" s="58" t="s">
        <v>64</v>
      </c>
      <c r="Z272" s="58" t="s">
        <v>426</v>
      </c>
      <c r="AA272" s="57">
        <v>28</v>
      </c>
      <c r="AB272" s="57">
        <v>28</v>
      </c>
    </row>
    <row r="273" spans="1:28" ht="24.6" customHeight="1" outlineLevel="1" x14ac:dyDescent="0.25">
      <c r="A273" s="239">
        <v>11</v>
      </c>
      <c r="B273" s="240" t="s">
        <v>1254</v>
      </c>
      <c r="C273" s="57" t="s">
        <v>67</v>
      </c>
      <c r="D273" s="58" t="s">
        <v>72</v>
      </c>
      <c r="E273" s="241">
        <v>44984</v>
      </c>
      <c r="F273" s="242">
        <v>6732982</v>
      </c>
      <c r="G273" s="243" t="s">
        <v>53</v>
      </c>
      <c r="H273" s="243" t="s">
        <v>25</v>
      </c>
      <c r="I273" s="246"/>
      <c r="J273" s="57"/>
      <c r="K273" s="57"/>
      <c r="L273" s="57"/>
      <c r="M273" s="57"/>
      <c r="N273" s="247"/>
      <c r="O273" s="57"/>
      <c r="P273" s="57"/>
      <c r="Q273" s="243"/>
      <c r="R273" s="243" t="s">
        <v>11</v>
      </c>
      <c r="S273" s="243"/>
      <c r="T273" s="243"/>
      <c r="U273" s="243"/>
      <c r="V273" s="243"/>
      <c r="W273" s="244"/>
      <c r="X273" s="245">
        <v>45879</v>
      </c>
      <c r="Y273" s="58" t="s">
        <v>64</v>
      </c>
      <c r="Z273" s="58" t="s">
        <v>426</v>
      </c>
      <c r="AA273" s="57">
        <v>28</v>
      </c>
      <c r="AB273" s="57">
        <v>28</v>
      </c>
    </row>
    <row r="274" spans="1:28" ht="24.6" customHeight="1" outlineLevel="1" x14ac:dyDescent="0.25">
      <c r="A274" s="239">
        <v>13</v>
      </c>
      <c r="B274" s="240" t="s">
        <v>649</v>
      </c>
      <c r="C274" s="57" t="s">
        <v>67</v>
      </c>
      <c r="D274" s="58" t="s">
        <v>687</v>
      </c>
      <c r="E274" s="241">
        <v>44503</v>
      </c>
      <c r="F274" s="242">
        <v>6516030</v>
      </c>
      <c r="G274" s="243" t="s">
        <v>27</v>
      </c>
      <c r="H274" s="243" t="s">
        <v>25</v>
      </c>
      <c r="I274" s="246"/>
      <c r="J274" s="57"/>
      <c r="K274" s="57" t="s">
        <v>135</v>
      </c>
      <c r="L274" s="57"/>
      <c r="M274" s="57"/>
      <c r="N274" s="247"/>
      <c r="O274" s="57"/>
      <c r="P274" s="57"/>
      <c r="Q274" s="243"/>
      <c r="R274" s="243" t="s">
        <v>11</v>
      </c>
      <c r="S274" s="243"/>
      <c r="T274" s="243"/>
      <c r="U274" s="243"/>
      <c r="V274" s="243"/>
      <c r="W274" s="244"/>
      <c r="X274" s="245">
        <v>45879</v>
      </c>
      <c r="Y274" s="58" t="s">
        <v>64</v>
      </c>
      <c r="Z274" s="58" t="s">
        <v>426</v>
      </c>
      <c r="AA274" s="57">
        <v>28</v>
      </c>
      <c r="AB274" s="57">
        <v>56</v>
      </c>
    </row>
    <row r="275" spans="1:28" ht="24.6" customHeight="1" outlineLevel="1" x14ac:dyDescent="0.25">
      <c r="A275" s="239">
        <v>17</v>
      </c>
      <c r="B275" s="240" t="s">
        <v>1304</v>
      </c>
      <c r="C275" s="57" t="s">
        <v>66</v>
      </c>
      <c r="D275" s="267" t="s">
        <v>1763</v>
      </c>
      <c r="E275" s="241">
        <v>45509</v>
      </c>
      <c r="F275" s="242">
        <v>7196036</v>
      </c>
      <c r="G275" s="243" t="s">
        <v>23</v>
      </c>
      <c r="H275" s="243" t="s">
        <v>25</v>
      </c>
      <c r="I275" s="246"/>
      <c r="J275" s="57"/>
      <c r="K275" s="57"/>
      <c r="L275" s="57"/>
      <c r="M275" s="57"/>
      <c r="N275" s="247"/>
      <c r="O275" s="57"/>
      <c r="P275" s="57"/>
      <c r="Q275" s="243"/>
      <c r="R275" s="243"/>
      <c r="S275" s="243" t="s">
        <v>12</v>
      </c>
      <c r="T275" s="243"/>
      <c r="U275" s="243"/>
      <c r="V275" s="243"/>
      <c r="W275" s="244"/>
      <c r="X275" s="245">
        <v>45879</v>
      </c>
      <c r="Y275" s="58" t="s">
        <v>64</v>
      </c>
      <c r="Z275" s="58" t="s">
        <v>426</v>
      </c>
      <c r="AA275" s="57">
        <v>28</v>
      </c>
      <c r="AB275" s="57">
        <v>28</v>
      </c>
    </row>
    <row r="276" spans="1:28" ht="24.6" customHeight="1" outlineLevel="1" x14ac:dyDescent="0.25">
      <c r="A276" s="239">
        <v>19</v>
      </c>
      <c r="B276" s="240" t="s">
        <v>1273</v>
      </c>
      <c r="C276" s="57" t="s">
        <v>66</v>
      </c>
      <c r="D276" s="58" t="s">
        <v>111</v>
      </c>
      <c r="E276" s="241">
        <v>45471</v>
      </c>
      <c r="F276" s="242">
        <v>7056230</v>
      </c>
      <c r="G276" s="243" t="s">
        <v>35</v>
      </c>
      <c r="H276" s="243" t="s">
        <v>25</v>
      </c>
      <c r="I276" s="246"/>
      <c r="J276" s="57" t="s">
        <v>138</v>
      </c>
      <c r="K276" s="57"/>
      <c r="L276" s="57"/>
      <c r="M276" s="57"/>
      <c r="N276" s="247"/>
      <c r="O276" s="57"/>
      <c r="P276" s="57"/>
      <c r="Q276" s="243"/>
      <c r="R276" s="243"/>
      <c r="S276" s="243" t="s">
        <v>12</v>
      </c>
      <c r="T276" s="243"/>
      <c r="U276" s="243"/>
      <c r="V276" s="243"/>
      <c r="W276" s="244"/>
      <c r="X276" s="245">
        <v>45879</v>
      </c>
      <c r="Y276" s="58" t="s">
        <v>64</v>
      </c>
      <c r="Z276" s="58" t="s">
        <v>426</v>
      </c>
      <c r="AA276" s="57">
        <v>28</v>
      </c>
      <c r="AB276" s="57">
        <v>56</v>
      </c>
    </row>
    <row r="277" spans="1:28" ht="24.6" customHeight="1" outlineLevel="1" x14ac:dyDescent="0.25">
      <c r="A277" s="239">
        <v>21</v>
      </c>
      <c r="B277" s="240" t="s">
        <v>1425</v>
      </c>
      <c r="C277" s="57" t="s">
        <v>66</v>
      </c>
      <c r="D277" s="58" t="s">
        <v>84</v>
      </c>
      <c r="E277" s="241">
        <v>45180</v>
      </c>
      <c r="F277" s="242">
        <v>6858283</v>
      </c>
      <c r="G277" s="243" t="s">
        <v>24</v>
      </c>
      <c r="H277" s="243" t="s">
        <v>25</v>
      </c>
      <c r="I277" s="246"/>
      <c r="J277" s="57"/>
      <c r="K277" s="57"/>
      <c r="L277" s="57"/>
      <c r="M277" s="57"/>
      <c r="N277" s="247"/>
      <c r="O277" s="57"/>
      <c r="P277" s="57"/>
      <c r="Q277" s="243"/>
      <c r="R277" s="243" t="s">
        <v>11</v>
      </c>
      <c r="S277" s="243"/>
      <c r="T277" s="243"/>
      <c r="U277" s="243"/>
      <c r="V277" s="243"/>
      <c r="W277" s="244"/>
      <c r="X277" s="245">
        <v>45879</v>
      </c>
      <c r="Y277" s="58" t="s">
        <v>64</v>
      </c>
      <c r="Z277" s="58" t="s">
        <v>426</v>
      </c>
      <c r="AA277" s="57">
        <v>28</v>
      </c>
      <c r="AB277" s="57">
        <v>28</v>
      </c>
    </row>
    <row r="278" spans="1:28" ht="24.6" customHeight="1" outlineLevel="1" x14ac:dyDescent="0.25">
      <c r="A278" s="239">
        <v>24</v>
      </c>
      <c r="B278" s="240" t="s">
        <v>1426</v>
      </c>
      <c r="C278" s="57" t="s">
        <v>66</v>
      </c>
      <c r="D278" s="58" t="s">
        <v>41</v>
      </c>
      <c r="E278" s="241">
        <v>44968</v>
      </c>
      <c r="F278" s="242">
        <v>6668803</v>
      </c>
      <c r="G278" s="243" t="s">
        <v>26</v>
      </c>
      <c r="H278" s="243" t="s">
        <v>25</v>
      </c>
      <c r="I278" s="246"/>
      <c r="J278" s="57"/>
      <c r="K278" s="57"/>
      <c r="L278" s="57" t="s">
        <v>136</v>
      </c>
      <c r="M278" s="57"/>
      <c r="N278" s="247"/>
      <c r="O278" s="57"/>
      <c r="P278" s="57"/>
      <c r="Q278" s="243"/>
      <c r="R278" s="243" t="s">
        <v>11</v>
      </c>
      <c r="S278" s="243"/>
      <c r="T278" s="243"/>
      <c r="U278" s="243"/>
      <c r="V278" s="243"/>
      <c r="W278" s="244"/>
      <c r="X278" s="245">
        <v>45879</v>
      </c>
      <c r="Y278" s="58" t="s">
        <v>64</v>
      </c>
      <c r="Z278" s="58" t="s">
        <v>426</v>
      </c>
      <c r="AA278" s="57">
        <v>28</v>
      </c>
      <c r="AB278" s="57">
        <v>56</v>
      </c>
    </row>
    <row r="279" spans="1:28" ht="24.6" customHeight="1" outlineLevel="1" x14ac:dyDescent="0.25">
      <c r="A279" s="239">
        <v>27</v>
      </c>
      <c r="B279" s="240" t="s">
        <v>541</v>
      </c>
      <c r="C279" s="57" t="s">
        <v>66</v>
      </c>
      <c r="D279" s="58" t="s">
        <v>41</v>
      </c>
      <c r="E279" s="241">
        <v>44248</v>
      </c>
      <c r="F279" s="242">
        <v>6099759</v>
      </c>
      <c r="G279" s="243" t="s">
        <v>53</v>
      </c>
      <c r="H279" s="243" t="s">
        <v>25</v>
      </c>
      <c r="I279" s="246"/>
      <c r="J279" s="57"/>
      <c r="K279" s="57"/>
      <c r="L279" s="57"/>
      <c r="M279" s="57"/>
      <c r="N279" s="247"/>
      <c r="O279" s="57"/>
      <c r="P279" s="57"/>
      <c r="Q279" s="243"/>
      <c r="R279" s="243" t="s">
        <v>11</v>
      </c>
      <c r="S279" s="243"/>
      <c r="T279" s="243"/>
      <c r="U279" s="243"/>
      <c r="V279" s="243"/>
      <c r="W279" s="244"/>
      <c r="X279" s="245">
        <v>45879</v>
      </c>
      <c r="Y279" s="58" t="s">
        <v>64</v>
      </c>
      <c r="Z279" s="58" t="s">
        <v>426</v>
      </c>
      <c r="AA279" s="57">
        <v>28</v>
      </c>
      <c r="AB279" s="57">
        <v>28</v>
      </c>
    </row>
    <row r="280" spans="1:28" ht="24.6" customHeight="1" outlineLevel="1" x14ac:dyDescent="0.25">
      <c r="A280" s="239">
        <v>28</v>
      </c>
      <c r="B280" s="240" t="s">
        <v>1279</v>
      </c>
      <c r="C280" s="57" t="s">
        <v>66</v>
      </c>
      <c r="D280" s="58" t="s">
        <v>41</v>
      </c>
      <c r="E280" s="241">
        <v>44574</v>
      </c>
      <c r="F280" s="242">
        <v>6414209</v>
      </c>
      <c r="G280" s="243" t="s">
        <v>27</v>
      </c>
      <c r="H280" s="243" t="s">
        <v>25</v>
      </c>
      <c r="I280" s="246"/>
      <c r="J280" s="57"/>
      <c r="K280" s="57"/>
      <c r="L280" s="57"/>
      <c r="M280" s="57"/>
      <c r="N280" s="247"/>
      <c r="O280" s="57"/>
      <c r="P280" s="57"/>
      <c r="Q280" s="243"/>
      <c r="R280" s="243" t="s">
        <v>11</v>
      </c>
      <c r="S280" s="243"/>
      <c r="T280" s="243"/>
      <c r="U280" s="243"/>
      <c r="V280" s="243"/>
      <c r="W280" s="244"/>
      <c r="X280" s="245">
        <v>45879</v>
      </c>
      <c r="Y280" s="58" t="s">
        <v>64</v>
      </c>
      <c r="Z280" s="58" t="s">
        <v>426</v>
      </c>
      <c r="AA280" s="57">
        <v>28</v>
      </c>
      <c r="AB280" s="57">
        <v>28</v>
      </c>
    </row>
    <row r="281" spans="1:28" ht="24.6" customHeight="1" outlineLevel="1" x14ac:dyDescent="0.25">
      <c r="A281" s="239">
        <v>29</v>
      </c>
      <c r="B281" s="240" t="s">
        <v>1281</v>
      </c>
      <c r="C281" s="57" t="s">
        <v>66</v>
      </c>
      <c r="D281" s="58" t="s">
        <v>44</v>
      </c>
      <c r="E281" s="241">
        <v>42792</v>
      </c>
      <c r="F281" s="242">
        <v>4893175</v>
      </c>
      <c r="G281" s="243" t="s">
        <v>39</v>
      </c>
      <c r="H281" s="243" t="s">
        <v>25</v>
      </c>
      <c r="I281" s="246"/>
      <c r="J281" s="57"/>
      <c r="K281" s="57"/>
      <c r="L281" s="57"/>
      <c r="M281" s="57"/>
      <c r="N281" s="247" t="s">
        <v>141</v>
      </c>
      <c r="O281" s="57"/>
      <c r="P281" s="57"/>
      <c r="Q281" s="243"/>
      <c r="R281" s="243"/>
      <c r="S281" s="243"/>
      <c r="T281" s="243" t="s">
        <v>13</v>
      </c>
      <c r="U281" s="243"/>
      <c r="V281" s="243"/>
      <c r="W281" s="244"/>
      <c r="X281" s="245">
        <v>45879</v>
      </c>
      <c r="Y281" s="58" t="s">
        <v>64</v>
      </c>
      <c r="Z281" s="58" t="s">
        <v>426</v>
      </c>
      <c r="AA281" s="57">
        <v>28</v>
      </c>
      <c r="AB281" s="57">
        <v>56</v>
      </c>
    </row>
    <row r="282" spans="1:28" ht="25.5" customHeight="1" x14ac:dyDescent="0.3">
      <c r="A282" s="297" t="s">
        <v>1428</v>
      </c>
      <c r="B282" s="298"/>
      <c r="C282" s="299" t="s">
        <v>1431</v>
      </c>
      <c r="D282" s="300"/>
      <c r="E282" s="300"/>
      <c r="F282" s="300"/>
      <c r="G282" s="300"/>
      <c r="H282" s="300"/>
      <c r="I282" s="300"/>
      <c r="J282" s="300"/>
      <c r="K282" s="300"/>
      <c r="L282" s="300"/>
      <c r="M282" s="300"/>
      <c r="N282" s="300"/>
      <c r="O282" s="300"/>
      <c r="P282" s="300"/>
      <c r="Q282" s="300"/>
      <c r="R282" s="300"/>
      <c r="S282" s="300"/>
      <c r="T282" s="300"/>
      <c r="U282" s="300"/>
      <c r="V282" s="300"/>
      <c r="W282" s="300"/>
      <c r="X282" s="300"/>
      <c r="Y282" s="300"/>
      <c r="Z282" s="300"/>
      <c r="AA282" s="300"/>
      <c r="AB282" s="300"/>
    </row>
    <row r="283" spans="1:28" ht="24.6" customHeight="1" outlineLevel="1" x14ac:dyDescent="0.25">
      <c r="A283" s="239">
        <v>4</v>
      </c>
      <c r="B283" s="240" t="s">
        <v>1268</v>
      </c>
      <c r="C283" s="57" t="s">
        <v>67</v>
      </c>
      <c r="D283" s="58" t="s">
        <v>111</v>
      </c>
      <c r="E283" s="241">
        <v>45471</v>
      </c>
      <c r="F283" s="242" t="s">
        <v>1247</v>
      </c>
      <c r="G283" s="243" t="s">
        <v>23</v>
      </c>
      <c r="H283" s="243" t="s">
        <v>25</v>
      </c>
      <c r="I283" s="246" t="s">
        <v>137</v>
      </c>
      <c r="J283" s="57"/>
      <c r="K283" s="57"/>
      <c r="L283" s="57"/>
      <c r="M283" s="57"/>
      <c r="N283" s="247"/>
      <c r="O283" s="57"/>
      <c r="P283" s="57"/>
      <c r="Q283" s="243"/>
      <c r="R283" s="243"/>
      <c r="S283" s="243" t="s">
        <v>12</v>
      </c>
      <c r="T283" s="243"/>
      <c r="U283" s="243"/>
      <c r="V283" s="243"/>
      <c r="W283" s="244"/>
      <c r="X283" s="245">
        <v>45885</v>
      </c>
      <c r="Y283" s="58" t="s">
        <v>64</v>
      </c>
      <c r="Z283" s="58" t="s">
        <v>1434</v>
      </c>
      <c r="AA283" s="57">
        <v>43</v>
      </c>
      <c r="AB283" s="57">
        <v>86</v>
      </c>
    </row>
    <row r="284" spans="1:28" ht="24.6" customHeight="1" outlineLevel="1" x14ac:dyDescent="0.25">
      <c r="A284" s="239">
        <v>5</v>
      </c>
      <c r="B284" s="240" t="s">
        <v>1422</v>
      </c>
      <c r="C284" s="57" t="s">
        <v>67</v>
      </c>
      <c r="D284" s="58" t="s">
        <v>72</v>
      </c>
      <c r="E284" s="241">
        <v>45449</v>
      </c>
      <c r="F284" s="242" t="s">
        <v>1324</v>
      </c>
      <c r="G284" s="243" t="s">
        <v>35</v>
      </c>
      <c r="H284" s="243" t="s">
        <v>25</v>
      </c>
      <c r="I284" s="246"/>
      <c r="J284" s="57"/>
      <c r="K284" s="57"/>
      <c r="L284" s="57"/>
      <c r="M284" s="57"/>
      <c r="N284" s="247"/>
      <c r="O284" s="57"/>
      <c r="P284" s="57"/>
      <c r="Q284" s="243"/>
      <c r="R284" s="243"/>
      <c r="S284" s="243" t="s">
        <v>12</v>
      </c>
      <c r="T284" s="243"/>
      <c r="U284" s="243"/>
      <c r="V284" s="243"/>
      <c r="W284" s="244"/>
      <c r="X284" s="245">
        <v>45885</v>
      </c>
      <c r="Y284" s="58" t="s">
        <v>64</v>
      </c>
      <c r="Z284" s="58" t="s">
        <v>1434</v>
      </c>
      <c r="AA284" s="57">
        <v>43</v>
      </c>
      <c r="AB284" s="57">
        <v>43</v>
      </c>
    </row>
    <row r="285" spans="1:28" ht="24.6" customHeight="1" outlineLevel="1" x14ac:dyDescent="0.25">
      <c r="A285" s="239">
        <v>6</v>
      </c>
      <c r="B285" s="240" t="s">
        <v>1424</v>
      </c>
      <c r="C285" s="57" t="s">
        <v>67</v>
      </c>
      <c r="D285" s="58" t="s">
        <v>41</v>
      </c>
      <c r="E285" s="241">
        <v>45281</v>
      </c>
      <c r="F285" s="242" t="s">
        <v>1433</v>
      </c>
      <c r="G285" s="243" t="s">
        <v>24</v>
      </c>
      <c r="H285" s="243" t="s">
        <v>25</v>
      </c>
      <c r="I285" s="246"/>
      <c r="J285" s="57"/>
      <c r="K285" s="57"/>
      <c r="L285" s="57"/>
      <c r="M285" s="57"/>
      <c r="N285" s="247"/>
      <c r="O285" s="57"/>
      <c r="P285" s="57"/>
      <c r="Q285" s="243"/>
      <c r="R285" s="243" t="s">
        <v>11</v>
      </c>
      <c r="S285" s="243"/>
      <c r="T285" s="243"/>
      <c r="U285" s="243"/>
      <c r="V285" s="243"/>
      <c r="W285" s="244"/>
      <c r="X285" s="245">
        <v>45885</v>
      </c>
      <c r="Y285" s="58" t="s">
        <v>64</v>
      </c>
      <c r="Z285" s="58" t="s">
        <v>1434</v>
      </c>
      <c r="AA285" s="57">
        <v>43</v>
      </c>
      <c r="AB285" s="57">
        <v>43</v>
      </c>
    </row>
    <row r="286" spans="1:28" ht="24.6" customHeight="1" outlineLevel="1" x14ac:dyDescent="0.25">
      <c r="A286" s="239">
        <v>10</v>
      </c>
      <c r="B286" s="240" t="s">
        <v>1252</v>
      </c>
      <c r="C286" s="57" t="s">
        <v>67</v>
      </c>
      <c r="D286" s="58" t="s">
        <v>72</v>
      </c>
      <c r="E286" s="241">
        <v>45109</v>
      </c>
      <c r="F286" s="242" t="s">
        <v>1253</v>
      </c>
      <c r="G286" s="243" t="s">
        <v>26</v>
      </c>
      <c r="H286" s="243" t="s">
        <v>25</v>
      </c>
      <c r="I286" s="246"/>
      <c r="J286" s="57"/>
      <c r="K286" s="57"/>
      <c r="L286" s="57"/>
      <c r="M286" s="57"/>
      <c r="N286" s="247"/>
      <c r="O286" s="57"/>
      <c r="P286" s="57"/>
      <c r="Q286" s="243"/>
      <c r="R286" s="243" t="s">
        <v>11</v>
      </c>
      <c r="S286" s="243"/>
      <c r="T286" s="243"/>
      <c r="U286" s="243"/>
      <c r="V286" s="243"/>
      <c r="W286" s="244"/>
      <c r="X286" s="245">
        <v>45885</v>
      </c>
      <c r="Y286" s="58" t="s">
        <v>64</v>
      </c>
      <c r="Z286" s="58" t="s">
        <v>1434</v>
      </c>
      <c r="AA286" s="57">
        <v>43</v>
      </c>
      <c r="AB286" s="57">
        <v>43</v>
      </c>
    </row>
    <row r="287" spans="1:28" ht="24.6" customHeight="1" outlineLevel="1" x14ac:dyDescent="0.25">
      <c r="A287" s="239">
        <v>12</v>
      </c>
      <c r="B287" s="240" t="s">
        <v>1648</v>
      </c>
      <c r="C287" s="57" t="s">
        <v>67</v>
      </c>
      <c r="D287" s="58" t="s">
        <v>41</v>
      </c>
      <c r="E287" s="241">
        <v>45080</v>
      </c>
      <c r="F287" s="242" t="s">
        <v>1285</v>
      </c>
      <c r="G287" s="243" t="s">
        <v>53</v>
      </c>
      <c r="H287" s="243" t="s">
        <v>25</v>
      </c>
      <c r="I287" s="246"/>
      <c r="J287" s="57"/>
      <c r="K287" s="57"/>
      <c r="L287" s="57"/>
      <c r="M287" s="57"/>
      <c r="N287" s="247"/>
      <c r="O287" s="57"/>
      <c r="P287" s="57"/>
      <c r="Q287" s="243"/>
      <c r="R287" s="243" t="s">
        <v>11</v>
      </c>
      <c r="S287" s="243"/>
      <c r="T287" s="243"/>
      <c r="U287" s="243"/>
      <c r="V287" s="243"/>
      <c r="W287" s="244"/>
      <c r="X287" s="245">
        <v>45885</v>
      </c>
      <c r="Y287" s="58" t="s">
        <v>64</v>
      </c>
      <c r="Z287" s="58" t="s">
        <v>1434</v>
      </c>
      <c r="AA287" s="57">
        <v>43</v>
      </c>
      <c r="AB287" s="57">
        <v>43</v>
      </c>
    </row>
    <row r="288" spans="1:28" ht="24.6" customHeight="1" outlineLevel="1" x14ac:dyDescent="0.25">
      <c r="A288" s="239">
        <v>15</v>
      </c>
      <c r="B288" s="240" t="s">
        <v>770</v>
      </c>
      <c r="C288" s="57" t="s">
        <v>67</v>
      </c>
      <c r="D288" s="58" t="s">
        <v>793</v>
      </c>
      <c r="E288" s="241">
        <v>44649</v>
      </c>
      <c r="F288" s="242" t="s">
        <v>990</v>
      </c>
      <c r="G288" s="243" t="s">
        <v>27</v>
      </c>
      <c r="H288" s="243" t="s">
        <v>25</v>
      </c>
      <c r="I288" s="246"/>
      <c r="J288" s="57"/>
      <c r="K288" s="57" t="s">
        <v>135</v>
      </c>
      <c r="L288" s="57"/>
      <c r="M288" s="57"/>
      <c r="N288" s="247"/>
      <c r="O288" s="57"/>
      <c r="P288" s="57"/>
      <c r="Q288" s="243"/>
      <c r="R288" s="243" t="s">
        <v>11</v>
      </c>
      <c r="S288" s="243"/>
      <c r="T288" s="243"/>
      <c r="U288" s="243"/>
      <c r="V288" s="243"/>
      <c r="W288" s="244"/>
      <c r="X288" s="245">
        <v>45885</v>
      </c>
      <c r="Y288" s="58" t="s">
        <v>64</v>
      </c>
      <c r="Z288" s="58" t="s">
        <v>1434</v>
      </c>
      <c r="AA288" s="57">
        <v>43</v>
      </c>
      <c r="AB288" s="57">
        <v>86</v>
      </c>
    </row>
    <row r="289" spans="1:28" ht="24.6" customHeight="1" outlineLevel="1" x14ac:dyDescent="0.25">
      <c r="A289" s="239">
        <v>17</v>
      </c>
      <c r="B289" s="240" t="s">
        <v>1302</v>
      </c>
      <c r="C289" s="57" t="s">
        <v>67</v>
      </c>
      <c r="D289" s="267" t="s">
        <v>1762</v>
      </c>
      <c r="E289" s="241">
        <v>42817</v>
      </c>
      <c r="F289" s="242" t="s">
        <v>1303</v>
      </c>
      <c r="G289" s="243" t="s">
        <v>39</v>
      </c>
      <c r="H289" s="243" t="s">
        <v>25</v>
      </c>
      <c r="I289" s="246"/>
      <c r="J289" s="57"/>
      <c r="K289" s="57"/>
      <c r="L289" s="57"/>
      <c r="M289" s="57" t="s">
        <v>140</v>
      </c>
      <c r="N289" s="247"/>
      <c r="O289" s="57"/>
      <c r="P289" s="57"/>
      <c r="Q289" s="243"/>
      <c r="R289" s="243"/>
      <c r="S289" s="243"/>
      <c r="T289" s="243" t="s">
        <v>13</v>
      </c>
      <c r="U289" s="243"/>
      <c r="V289" s="243"/>
      <c r="W289" s="244"/>
      <c r="X289" s="245">
        <v>45885</v>
      </c>
      <c r="Y289" s="58" t="s">
        <v>64</v>
      </c>
      <c r="Z289" s="58" t="s">
        <v>1434</v>
      </c>
      <c r="AA289" s="57">
        <v>43</v>
      </c>
      <c r="AB289" s="57">
        <v>86</v>
      </c>
    </row>
    <row r="290" spans="1:28" ht="24.6" customHeight="1" outlineLevel="1" x14ac:dyDescent="0.25">
      <c r="A290" s="239">
        <v>25</v>
      </c>
      <c r="B290" s="240" t="s">
        <v>1304</v>
      </c>
      <c r="C290" s="57" t="s">
        <v>66</v>
      </c>
      <c r="D290" s="267" t="s">
        <v>1763</v>
      </c>
      <c r="E290" s="241">
        <v>45509</v>
      </c>
      <c r="F290" s="242" t="s">
        <v>1305</v>
      </c>
      <c r="G290" s="243" t="s">
        <v>23</v>
      </c>
      <c r="H290" s="243" t="s">
        <v>25</v>
      </c>
      <c r="I290" s="246"/>
      <c r="J290" s="57" t="s">
        <v>138</v>
      </c>
      <c r="K290" s="57"/>
      <c r="L290" s="57"/>
      <c r="M290" s="57"/>
      <c r="N290" s="247"/>
      <c r="O290" s="57"/>
      <c r="P290" s="57"/>
      <c r="Q290" s="243"/>
      <c r="R290" s="243" t="s">
        <v>11</v>
      </c>
      <c r="S290" s="243" t="s">
        <v>12</v>
      </c>
      <c r="T290" s="243"/>
      <c r="U290" s="243"/>
      <c r="V290" s="243"/>
      <c r="W290" s="244"/>
      <c r="X290" s="245">
        <v>45885</v>
      </c>
      <c r="Y290" s="58" t="s">
        <v>64</v>
      </c>
      <c r="Z290" s="58" t="s">
        <v>1434</v>
      </c>
      <c r="AA290" s="57">
        <v>43</v>
      </c>
      <c r="AB290" s="57">
        <v>86</v>
      </c>
    </row>
    <row r="291" spans="1:28" ht="24.6" customHeight="1" outlineLevel="1" x14ac:dyDescent="0.25">
      <c r="A291" s="239">
        <v>29</v>
      </c>
      <c r="B291" s="240" t="s">
        <v>1701</v>
      </c>
      <c r="C291" s="57" t="s">
        <v>66</v>
      </c>
      <c r="D291" s="58" t="s">
        <v>41</v>
      </c>
      <c r="E291" s="241">
        <v>45281</v>
      </c>
      <c r="F291" s="242" t="s">
        <v>1290</v>
      </c>
      <c r="G291" s="243" t="s">
        <v>24</v>
      </c>
      <c r="H291" s="243" t="s">
        <v>25</v>
      </c>
      <c r="I291" s="246"/>
      <c r="J291" s="57"/>
      <c r="K291" s="57"/>
      <c r="L291" s="57"/>
      <c r="M291" s="57"/>
      <c r="N291" s="247"/>
      <c r="O291" s="57"/>
      <c r="P291" s="57"/>
      <c r="Q291" s="243"/>
      <c r="R291" s="243" t="s">
        <v>11</v>
      </c>
      <c r="S291" s="243"/>
      <c r="T291" s="243"/>
      <c r="U291" s="243"/>
      <c r="V291" s="243"/>
      <c r="W291" s="244"/>
      <c r="X291" s="245">
        <v>45885</v>
      </c>
      <c r="Y291" s="58" t="s">
        <v>64</v>
      </c>
      <c r="Z291" s="58" t="s">
        <v>1434</v>
      </c>
      <c r="AA291" s="57">
        <v>43</v>
      </c>
      <c r="AB291" s="57">
        <v>43</v>
      </c>
    </row>
    <row r="292" spans="1:28" ht="24.6" customHeight="1" outlineLevel="1" x14ac:dyDescent="0.25">
      <c r="A292" s="239">
        <v>34</v>
      </c>
      <c r="B292" s="240" t="s">
        <v>1426</v>
      </c>
      <c r="C292" s="57" t="s">
        <v>66</v>
      </c>
      <c r="D292" s="58" t="s">
        <v>41</v>
      </c>
      <c r="E292" s="241">
        <v>44968</v>
      </c>
      <c r="F292" s="242" t="s">
        <v>1333</v>
      </c>
      <c r="G292" s="243" t="s">
        <v>26</v>
      </c>
      <c r="H292" s="243" t="s">
        <v>25</v>
      </c>
      <c r="I292" s="246"/>
      <c r="J292" s="57"/>
      <c r="K292" s="57"/>
      <c r="L292" s="57" t="s">
        <v>136</v>
      </c>
      <c r="M292" s="57"/>
      <c r="N292" s="247"/>
      <c r="O292" s="57"/>
      <c r="P292" s="57"/>
      <c r="Q292" s="243"/>
      <c r="R292" s="243" t="s">
        <v>11</v>
      </c>
      <c r="S292" s="243"/>
      <c r="T292" s="243"/>
      <c r="U292" s="243"/>
      <c r="V292" s="243"/>
      <c r="W292" s="244"/>
      <c r="X292" s="245">
        <v>45885</v>
      </c>
      <c r="Y292" s="58" t="s">
        <v>64</v>
      </c>
      <c r="Z292" s="58" t="s">
        <v>1434</v>
      </c>
      <c r="AA292" s="57">
        <v>43</v>
      </c>
      <c r="AB292" s="57">
        <v>86</v>
      </c>
    </row>
    <row r="293" spans="1:28" ht="24.6" customHeight="1" outlineLevel="1" x14ac:dyDescent="0.25">
      <c r="A293" s="239">
        <v>36</v>
      </c>
      <c r="B293" s="240" t="s">
        <v>118</v>
      </c>
      <c r="C293" s="57" t="s">
        <v>66</v>
      </c>
      <c r="D293" s="58" t="s">
        <v>68</v>
      </c>
      <c r="E293" s="241">
        <v>44263</v>
      </c>
      <c r="F293" s="242" t="s">
        <v>714</v>
      </c>
      <c r="G293" s="243" t="s">
        <v>53</v>
      </c>
      <c r="H293" s="243" t="s">
        <v>25</v>
      </c>
      <c r="I293" s="246"/>
      <c r="J293" s="57"/>
      <c r="K293" s="57"/>
      <c r="L293" s="57"/>
      <c r="M293" s="57"/>
      <c r="N293" s="247"/>
      <c r="O293" s="57"/>
      <c r="P293" s="57"/>
      <c r="Q293" s="243"/>
      <c r="R293" s="243" t="s">
        <v>11</v>
      </c>
      <c r="S293" s="243"/>
      <c r="T293" s="243"/>
      <c r="U293" s="243"/>
      <c r="V293" s="243"/>
      <c r="W293" s="244"/>
      <c r="X293" s="245">
        <v>45885</v>
      </c>
      <c r="Y293" s="58" t="s">
        <v>64</v>
      </c>
      <c r="Z293" s="58" t="s">
        <v>1434</v>
      </c>
      <c r="AA293" s="57">
        <v>43</v>
      </c>
      <c r="AB293" s="57">
        <v>43</v>
      </c>
    </row>
    <row r="294" spans="1:28" ht="24.6" customHeight="1" outlineLevel="1" x14ac:dyDescent="0.25">
      <c r="A294" s="239">
        <v>39</v>
      </c>
      <c r="B294" s="240" t="s">
        <v>74</v>
      </c>
      <c r="C294" s="57" t="s">
        <v>66</v>
      </c>
      <c r="D294" s="58" t="s">
        <v>41</v>
      </c>
      <c r="E294" s="241">
        <v>43897</v>
      </c>
      <c r="F294" s="242" t="s">
        <v>37</v>
      </c>
      <c r="G294" s="243" t="s">
        <v>27</v>
      </c>
      <c r="H294" s="243" t="s">
        <v>25</v>
      </c>
      <c r="I294" s="246"/>
      <c r="J294" s="57"/>
      <c r="K294" s="57"/>
      <c r="L294" s="57"/>
      <c r="M294" s="57"/>
      <c r="N294" s="247"/>
      <c r="O294" s="57"/>
      <c r="P294" s="57"/>
      <c r="Q294" s="243"/>
      <c r="R294" s="243" t="s">
        <v>11</v>
      </c>
      <c r="S294" s="243"/>
      <c r="T294" s="243"/>
      <c r="U294" s="243"/>
      <c r="V294" s="243"/>
      <c r="W294" s="244"/>
      <c r="X294" s="245">
        <v>45885</v>
      </c>
      <c r="Y294" s="58" t="s">
        <v>64</v>
      </c>
      <c r="Z294" s="58" t="s">
        <v>1434</v>
      </c>
      <c r="AA294" s="57">
        <v>43</v>
      </c>
      <c r="AB294" s="57">
        <v>43</v>
      </c>
    </row>
    <row r="295" spans="1:28" ht="24.6" customHeight="1" outlineLevel="1" x14ac:dyDescent="0.25">
      <c r="A295" s="239">
        <v>41</v>
      </c>
      <c r="B295" s="240" t="s">
        <v>1280</v>
      </c>
      <c r="C295" s="57" t="s">
        <v>66</v>
      </c>
      <c r="D295" s="58" t="s">
        <v>68</v>
      </c>
      <c r="E295" s="241">
        <v>42765</v>
      </c>
      <c r="F295" s="242" t="s">
        <v>114</v>
      </c>
      <c r="G295" s="243" t="s">
        <v>39</v>
      </c>
      <c r="H295" s="243" t="s">
        <v>25</v>
      </c>
      <c r="I295" s="246"/>
      <c r="J295" s="57"/>
      <c r="K295" s="57"/>
      <c r="L295" s="57"/>
      <c r="M295" s="57"/>
      <c r="N295" s="247" t="s">
        <v>141</v>
      </c>
      <c r="O295" s="57"/>
      <c r="P295" s="57"/>
      <c r="Q295" s="243"/>
      <c r="R295" s="243"/>
      <c r="S295" s="243"/>
      <c r="T295" s="243" t="s">
        <v>13</v>
      </c>
      <c r="U295" s="243"/>
      <c r="V295" s="243"/>
      <c r="W295" s="244"/>
      <c r="X295" s="245">
        <v>45885</v>
      </c>
      <c r="Y295" s="58" t="s">
        <v>64</v>
      </c>
      <c r="Z295" s="58" t="s">
        <v>1434</v>
      </c>
      <c r="AA295" s="57">
        <v>43</v>
      </c>
      <c r="AB295" s="57">
        <v>86</v>
      </c>
    </row>
    <row r="296" spans="1:28" ht="25.5" customHeight="1" x14ac:dyDescent="0.3">
      <c r="A296" s="297" t="s">
        <v>1435</v>
      </c>
      <c r="B296" s="298"/>
      <c r="C296" s="299" t="s">
        <v>1436</v>
      </c>
      <c r="D296" s="300"/>
      <c r="E296" s="300"/>
      <c r="F296" s="300"/>
      <c r="G296" s="300"/>
      <c r="H296" s="300"/>
      <c r="I296" s="300"/>
      <c r="J296" s="300"/>
      <c r="K296" s="300"/>
      <c r="L296" s="300"/>
      <c r="M296" s="300"/>
      <c r="N296" s="300"/>
      <c r="O296" s="300"/>
      <c r="P296" s="300"/>
      <c r="Q296" s="300"/>
      <c r="R296" s="300"/>
      <c r="S296" s="300"/>
      <c r="T296" s="300"/>
      <c r="U296" s="300"/>
      <c r="V296" s="300"/>
      <c r="W296" s="300"/>
      <c r="X296" s="300"/>
      <c r="Y296" s="300"/>
      <c r="Z296" s="300"/>
      <c r="AA296" s="300"/>
      <c r="AB296" s="300"/>
    </row>
    <row r="297" spans="1:28" ht="24.6" customHeight="1" outlineLevel="1" x14ac:dyDescent="0.25">
      <c r="A297" s="239" t="s">
        <v>1437</v>
      </c>
      <c r="B297" s="240" t="s">
        <v>1422</v>
      </c>
      <c r="C297" s="57" t="s">
        <v>67</v>
      </c>
      <c r="D297" s="58" t="s">
        <v>72</v>
      </c>
      <c r="E297" s="241">
        <v>45449</v>
      </c>
      <c r="F297" s="242" t="s">
        <v>1324</v>
      </c>
      <c r="G297" s="243" t="s">
        <v>35</v>
      </c>
      <c r="H297" s="243" t="s">
        <v>25</v>
      </c>
      <c r="I297" s="246" t="s">
        <v>137</v>
      </c>
      <c r="J297" s="57"/>
      <c r="K297" s="57"/>
      <c r="L297" s="57"/>
      <c r="M297" s="57"/>
      <c r="N297" s="247"/>
      <c r="O297" s="57"/>
      <c r="P297" s="57"/>
      <c r="Q297" s="243"/>
      <c r="R297" s="243"/>
      <c r="S297" s="243" t="s">
        <v>12</v>
      </c>
      <c r="T297" s="243"/>
      <c r="U297" s="243"/>
      <c r="V297" s="243"/>
      <c r="W297" s="244"/>
      <c r="X297" s="245">
        <v>45886</v>
      </c>
      <c r="Y297" s="58" t="s">
        <v>64</v>
      </c>
      <c r="Z297" s="58" t="s">
        <v>1434</v>
      </c>
      <c r="AA297" s="57">
        <v>44</v>
      </c>
      <c r="AB297" s="57">
        <v>88</v>
      </c>
    </row>
    <row r="298" spans="1:28" ht="24.6" customHeight="1" outlineLevel="1" x14ac:dyDescent="0.25">
      <c r="A298" s="239">
        <v>7</v>
      </c>
      <c r="B298" s="240" t="s">
        <v>1424</v>
      </c>
      <c r="C298" s="57" t="s">
        <v>67</v>
      </c>
      <c r="D298" s="58" t="s">
        <v>41</v>
      </c>
      <c r="E298" s="241">
        <v>45281</v>
      </c>
      <c r="F298" s="242" t="s">
        <v>1433</v>
      </c>
      <c r="G298" s="243" t="s">
        <v>24</v>
      </c>
      <c r="H298" s="243" t="s">
        <v>25</v>
      </c>
      <c r="I298" s="246"/>
      <c r="J298" s="57"/>
      <c r="K298" s="57"/>
      <c r="L298" s="57"/>
      <c r="M298" s="57"/>
      <c r="N298" s="247"/>
      <c r="O298" s="57"/>
      <c r="P298" s="57"/>
      <c r="Q298" s="243"/>
      <c r="R298" s="243" t="s">
        <v>11</v>
      </c>
      <c r="S298" s="243"/>
      <c r="T298" s="243"/>
      <c r="U298" s="243"/>
      <c r="V298" s="243"/>
      <c r="W298" s="244"/>
      <c r="X298" s="245">
        <v>45886</v>
      </c>
      <c r="Y298" s="58" t="s">
        <v>64</v>
      </c>
      <c r="Z298" s="58" t="s">
        <v>1434</v>
      </c>
      <c r="AA298" s="57">
        <v>44</v>
      </c>
      <c r="AB298" s="57">
        <v>44</v>
      </c>
    </row>
    <row r="299" spans="1:28" ht="24.6" customHeight="1" outlineLevel="1" x14ac:dyDescent="0.25">
      <c r="A299" s="239">
        <v>10</v>
      </c>
      <c r="B299" s="240" t="s">
        <v>770</v>
      </c>
      <c r="C299" s="57" t="s">
        <v>67</v>
      </c>
      <c r="D299" s="58" t="s">
        <v>793</v>
      </c>
      <c r="E299" s="241">
        <v>44649</v>
      </c>
      <c r="F299" s="242" t="s">
        <v>990</v>
      </c>
      <c r="G299" s="243" t="s">
        <v>26</v>
      </c>
      <c r="H299" s="243" t="s">
        <v>25</v>
      </c>
      <c r="I299" s="246"/>
      <c r="J299" s="57"/>
      <c r="K299" s="57"/>
      <c r="L299" s="57"/>
      <c r="M299" s="57"/>
      <c r="N299" s="247"/>
      <c r="O299" s="57"/>
      <c r="P299" s="57"/>
      <c r="Q299" s="243"/>
      <c r="R299" s="243" t="s">
        <v>11</v>
      </c>
      <c r="S299" s="243"/>
      <c r="T299" s="243"/>
      <c r="U299" s="243"/>
      <c r="V299" s="243"/>
      <c r="W299" s="244"/>
      <c r="X299" s="245">
        <v>45886</v>
      </c>
      <c r="Y299" s="58" t="s">
        <v>64</v>
      </c>
      <c r="Z299" s="58" t="s">
        <v>1434</v>
      </c>
      <c r="AA299" s="57">
        <v>44</v>
      </c>
      <c r="AB299" s="57">
        <v>44</v>
      </c>
    </row>
    <row r="300" spans="1:28" ht="24.6" customHeight="1" outlineLevel="1" x14ac:dyDescent="0.25">
      <c r="A300" s="239">
        <v>14</v>
      </c>
      <c r="B300" s="240" t="s">
        <v>287</v>
      </c>
      <c r="C300" s="57" t="s">
        <v>67</v>
      </c>
      <c r="D300" s="58" t="s">
        <v>41</v>
      </c>
      <c r="E300" s="241">
        <v>44094</v>
      </c>
      <c r="F300" s="242" t="s">
        <v>33</v>
      </c>
      <c r="G300" s="243" t="s">
        <v>53</v>
      </c>
      <c r="H300" s="243" t="s">
        <v>25</v>
      </c>
      <c r="I300" s="246"/>
      <c r="J300" s="57"/>
      <c r="K300" s="57"/>
      <c r="L300" s="57"/>
      <c r="M300" s="57"/>
      <c r="N300" s="247"/>
      <c r="O300" s="57"/>
      <c r="P300" s="57"/>
      <c r="Q300" s="243"/>
      <c r="R300" s="243" t="s">
        <v>11</v>
      </c>
      <c r="S300" s="243"/>
      <c r="T300" s="243"/>
      <c r="U300" s="243"/>
      <c r="V300" s="243"/>
      <c r="W300" s="244"/>
      <c r="X300" s="245">
        <v>45886</v>
      </c>
      <c r="Y300" s="58" t="s">
        <v>64</v>
      </c>
      <c r="Z300" s="58" t="s">
        <v>1434</v>
      </c>
      <c r="AA300" s="57">
        <v>44</v>
      </c>
      <c r="AB300" s="57">
        <v>44</v>
      </c>
    </row>
    <row r="301" spans="1:28" ht="24.6" customHeight="1" outlineLevel="1" x14ac:dyDescent="0.25">
      <c r="A301" s="239">
        <v>17</v>
      </c>
      <c r="B301" s="240" t="s">
        <v>1067</v>
      </c>
      <c r="C301" s="57" t="s">
        <v>67</v>
      </c>
      <c r="D301" s="58" t="s">
        <v>41</v>
      </c>
      <c r="E301" s="241">
        <v>44657</v>
      </c>
      <c r="F301" s="242" t="s">
        <v>1014</v>
      </c>
      <c r="G301" s="243" t="s">
        <v>27</v>
      </c>
      <c r="H301" s="243" t="s">
        <v>25</v>
      </c>
      <c r="I301" s="246"/>
      <c r="J301" s="57"/>
      <c r="K301" s="57" t="s">
        <v>135</v>
      </c>
      <c r="L301" s="57"/>
      <c r="M301" s="57"/>
      <c r="N301" s="247"/>
      <c r="O301" s="57"/>
      <c r="P301" s="57"/>
      <c r="Q301" s="243"/>
      <c r="R301" s="243" t="s">
        <v>11</v>
      </c>
      <c r="S301" s="243"/>
      <c r="T301" s="243"/>
      <c r="U301" s="243"/>
      <c r="V301" s="243"/>
      <c r="W301" s="244"/>
      <c r="X301" s="245">
        <v>45886</v>
      </c>
      <c r="Y301" s="58" t="s">
        <v>64</v>
      </c>
      <c r="Z301" s="58" t="s">
        <v>1434</v>
      </c>
      <c r="AA301" s="57">
        <v>44</v>
      </c>
      <c r="AB301" s="57">
        <v>88</v>
      </c>
    </row>
    <row r="302" spans="1:28" ht="24.6" customHeight="1" outlineLevel="1" x14ac:dyDescent="0.25">
      <c r="A302" s="239">
        <v>20</v>
      </c>
      <c r="B302" s="240" t="s">
        <v>1707</v>
      </c>
      <c r="C302" s="57" t="s">
        <v>67</v>
      </c>
      <c r="D302" s="58" t="s">
        <v>525</v>
      </c>
      <c r="E302" s="241">
        <v>42815</v>
      </c>
      <c r="F302" s="242" t="s">
        <v>1326</v>
      </c>
      <c r="G302" s="243" t="s">
        <v>39</v>
      </c>
      <c r="H302" s="243" t="s">
        <v>25</v>
      </c>
      <c r="I302" s="246"/>
      <c r="J302" s="57"/>
      <c r="K302" s="57"/>
      <c r="L302" s="57"/>
      <c r="M302" s="57" t="s">
        <v>140</v>
      </c>
      <c r="N302" s="247"/>
      <c r="O302" s="57"/>
      <c r="P302" s="57"/>
      <c r="Q302" s="243"/>
      <c r="R302" s="243"/>
      <c r="S302" s="243"/>
      <c r="T302" s="243" t="s">
        <v>13</v>
      </c>
      <c r="U302" s="243"/>
      <c r="V302" s="243"/>
      <c r="W302" s="244"/>
      <c r="X302" s="245">
        <v>45886</v>
      </c>
      <c r="Y302" s="58" t="s">
        <v>64</v>
      </c>
      <c r="Z302" s="58" t="s">
        <v>1434</v>
      </c>
      <c r="AA302" s="57">
        <v>44</v>
      </c>
      <c r="AB302" s="57">
        <v>88</v>
      </c>
    </row>
    <row r="303" spans="1:28" ht="24.6" customHeight="1" outlineLevel="1" x14ac:dyDescent="0.25">
      <c r="A303" s="239">
        <v>27</v>
      </c>
      <c r="B303" s="240" t="s">
        <v>1304</v>
      </c>
      <c r="C303" s="57" t="s">
        <v>66</v>
      </c>
      <c r="D303" s="267" t="s">
        <v>1763</v>
      </c>
      <c r="E303" s="241">
        <v>45509</v>
      </c>
      <c r="F303" s="242" t="s">
        <v>1305</v>
      </c>
      <c r="G303" s="243" t="s">
        <v>23</v>
      </c>
      <c r="H303" s="243" t="s">
        <v>25</v>
      </c>
      <c r="I303" s="246"/>
      <c r="J303" s="57"/>
      <c r="K303" s="57"/>
      <c r="L303" s="57"/>
      <c r="M303" s="57"/>
      <c r="N303" s="247"/>
      <c r="O303" s="57"/>
      <c r="P303" s="57"/>
      <c r="Q303" s="243"/>
      <c r="R303" s="243"/>
      <c r="S303" s="243" t="s">
        <v>12</v>
      </c>
      <c r="T303" s="243"/>
      <c r="U303" s="243"/>
      <c r="V303" s="243"/>
      <c r="W303" s="244"/>
      <c r="X303" s="245">
        <v>45886</v>
      </c>
      <c r="Y303" s="58" t="s">
        <v>64</v>
      </c>
      <c r="Z303" s="58" t="s">
        <v>1434</v>
      </c>
      <c r="AA303" s="57">
        <v>44</v>
      </c>
      <c r="AB303" s="57">
        <v>44</v>
      </c>
    </row>
    <row r="304" spans="1:28" ht="24.6" customHeight="1" outlineLevel="1" x14ac:dyDescent="0.25">
      <c r="A304" s="239">
        <v>28</v>
      </c>
      <c r="B304" s="240" t="s">
        <v>1273</v>
      </c>
      <c r="C304" s="57" t="s">
        <v>66</v>
      </c>
      <c r="D304" s="58" t="s">
        <v>111</v>
      </c>
      <c r="E304" s="241">
        <v>45471</v>
      </c>
      <c r="F304" s="242" t="s">
        <v>1257</v>
      </c>
      <c r="G304" s="243" t="s">
        <v>35</v>
      </c>
      <c r="H304" s="243" t="s">
        <v>25</v>
      </c>
      <c r="I304" s="246"/>
      <c r="J304" s="57" t="s">
        <v>138</v>
      </c>
      <c r="K304" s="57"/>
      <c r="L304" s="57"/>
      <c r="M304" s="57"/>
      <c r="N304" s="247"/>
      <c r="O304" s="57"/>
      <c r="P304" s="57"/>
      <c r="Q304" s="243"/>
      <c r="R304" s="243"/>
      <c r="S304" s="243" t="s">
        <v>12</v>
      </c>
      <c r="T304" s="243"/>
      <c r="U304" s="243"/>
      <c r="V304" s="243"/>
      <c r="W304" s="244"/>
      <c r="X304" s="245">
        <v>45886</v>
      </c>
      <c r="Y304" s="58" t="s">
        <v>64</v>
      </c>
      <c r="Z304" s="58" t="s">
        <v>1434</v>
      </c>
      <c r="AA304" s="57">
        <v>44</v>
      </c>
      <c r="AB304" s="57">
        <v>88</v>
      </c>
    </row>
    <row r="305" spans="1:28" ht="24.6" customHeight="1" outlineLevel="1" x14ac:dyDescent="0.25">
      <c r="A305" s="239">
        <v>36</v>
      </c>
      <c r="B305" s="240" t="s">
        <v>1328</v>
      </c>
      <c r="C305" s="57" t="s">
        <v>66</v>
      </c>
      <c r="D305" s="58" t="s">
        <v>1789</v>
      </c>
      <c r="E305" s="241">
        <v>45375</v>
      </c>
      <c r="F305" s="242" t="s">
        <v>1329</v>
      </c>
      <c r="G305" s="243" t="s">
        <v>24</v>
      </c>
      <c r="H305" s="243" t="s">
        <v>25</v>
      </c>
      <c r="I305" s="246"/>
      <c r="J305" s="57"/>
      <c r="K305" s="57"/>
      <c r="L305" s="57"/>
      <c r="M305" s="57"/>
      <c r="N305" s="247"/>
      <c r="O305" s="57"/>
      <c r="P305" s="57"/>
      <c r="Q305" s="243"/>
      <c r="R305" s="243" t="s">
        <v>11</v>
      </c>
      <c r="S305" s="243"/>
      <c r="T305" s="243"/>
      <c r="U305" s="243"/>
      <c r="V305" s="243"/>
      <c r="W305" s="244"/>
      <c r="X305" s="245">
        <v>45886</v>
      </c>
      <c r="Y305" s="58" t="s">
        <v>64</v>
      </c>
      <c r="Z305" s="58" t="s">
        <v>1434</v>
      </c>
      <c r="AA305" s="57">
        <v>44</v>
      </c>
      <c r="AB305" s="57">
        <v>44</v>
      </c>
    </row>
    <row r="306" spans="1:28" ht="24.6" customHeight="1" outlineLevel="1" x14ac:dyDescent="0.25">
      <c r="A306" s="239">
        <v>40</v>
      </c>
      <c r="B306" s="240" t="s">
        <v>1439</v>
      </c>
      <c r="C306" s="57" t="s">
        <v>66</v>
      </c>
      <c r="D306" s="58" t="s">
        <v>124</v>
      </c>
      <c r="E306" s="241">
        <v>44655</v>
      </c>
      <c r="F306" s="242" t="s">
        <v>1440</v>
      </c>
      <c r="G306" s="243" t="s">
        <v>26</v>
      </c>
      <c r="H306" s="243" t="s">
        <v>25</v>
      </c>
      <c r="I306" s="246"/>
      <c r="J306" s="57"/>
      <c r="K306" s="57"/>
      <c r="L306" s="57" t="s">
        <v>136</v>
      </c>
      <c r="M306" s="57"/>
      <c r="N306" s="247"/>
      <c r="O306" s="57"/>
      <c r="P306" s="57"/>
      <c r="Q306" s="243"/>
      <c r="R306" s="243" t="s">
        <v>11</v>
      </c>
      <c r="S306" s="243"/>
      <c r="T306" s="243"/>
      <c r="U306" s="243"/>
      <c r="V306" s="243"/>
      <c r="W306" s="244"/>
      <c r="X306" s="245">
        <v>45886</v>
      </c>
      <c r="Y306" s="58" t="s">
        <v>64</v>
      </c>
      <c r="Z306" s="58" t="s">
        <v>1434</v>
      </c>
      <c r="AA306" s="57">
        <v>44</v>
      </c>
      <c r="AB306" s="57">
        <v>88</v>
      </c>
    </row>
    <row r="307" spans="1:28" ht="24.6" customHeight="1" outlineLevel="1" x14ac:dyDescent="0.25">
      <c r="A307" s="239">
        <v>41</v>
      </c>
      <c r="B307" s="240" t="s">
        <v>118</v>
      </c>
      <c r="C307" s="57" t="s">
        <v>66</v>
      </c>
      <c r="D307" s="58" t="s">
        <v>68</v>
      </c>
      <c r="E307" s="241">
        <v>44263</v>
      </c>
      <c r="F307" s="242" t="s">
        <v>714</v>
      </c>
      <c r="G307" s="243" t="s">
        <v>53</v>
      </c>
      <c r="H307" s="243" t="s">
        <v>25</v>
      </c>
      <c r="I307" s="246"/>
      <c r="J307" s="57"/>
      <c r="K307" s="57"/>
      <c r="L307" s="57"/>
      <c r="M307" s="57"/>
      <c r="N307" s="247"/>
      <c r="O307" s="57"/>
      <c r="P307" s="57"/>
      <c r="Q307" s="243"/>
      <c r="R307" s="243" t="s">
        <v>11</v>
      </c>
      <c r="S307" s="243"/>
      <c r="T307" s="243"/>
      <c r="U307" s="243"/>
      <c r="V307" s="243"/>
      <c r="W307" s="244"/>
      <c r="X307" s="245">
        <v>45886</v>
      </c>
      <c r="Y307" s="58" t="s">
        <v>64</v>
      </c>
      <c r="Z307" s="58" t="s">
        <v>1434</v>
      </c>
      <c r="AA307" s="57">
        <v>44</v>
      </c>
      <c r="AB307" s="57">
        <v>44</v>
      </c>
    </row>
    <row r="308" spans="1:28" ht="24.6" customHeight="1" outlineLevel="1" x14ac:dyDescent="0.25">
      <c r="A308" s="239">
        <v>45</v>
      </c>
      <c r="B308" s="240" t="s">
        <v>703</v>
      </c>
      <c r="C308" s="57" t="s">
        <v>66</v>
      </c>
      <c r="D308" s="58" t="s">
        <v>70</v>
      </c>
      <c r="E308" s="241">
        <v>43475</v>
      </c>
      <c r="F308" s="242" t="s">
        <v>680</v>
      </c>
      <c r="G308" s="243" t="s">
        <v>27</v>
      </c>
      <c r="H308" s="243" t="s">
        <v>25</v>
      </c>
      <c r="I308" s="246"/>
      <c r="J308" s="57"/>
      <c r="K308" s="57"/>
      <c r="L308" s="57"/>
      <c r="M308" s="57"/>
      <c r="N308" s="247"/>
      <c r="O308" s="57"/>
      <c r="P308" s="57"/>
      <c r="Q308" s="243"/>
      <c r="R308" s="243" t="s">
        <v>11</v>
      </c>
      <c r="S308" s="243"/>
      <c r="T308" s="243"/>
      <c r="U308" s="243"/>
      <c r="V308" s="243"/>
      <c r="W308" s="244"/>
      <c r="X308" s="245">
        <v>45886</v>
      </c>
      <c r="Y308" s="58" t="s">
        <v>64</v>
      </c>
      <c r="Z308" s="58" t="s">
        <v>1434</v>
      </c>
      <c r="AA308" s="57">
        <v>44</v>
      </c>
      <c r="AB308" s="57">
        <v>44</v>
      </c>
    </row>
    <row r="309" spans="1:28" ht="24.6" customHeight="1" outlineLevel="1" x14ac:dyDescent="0.25">
      <c r="A309" s="239">
        <v>46</v>
      </c>
      <c r="B309" s="240" t="s">
        <v>1280</v>
      </c>
      <c r="C309" s="57" t="s">
        <v>66</v>
      </c>
      <c r="D309" s="58" t="s">
        <v>68</v>
      </c>
      <c r="E309" s="241">
        <v>42765</v>
      </c>
      <c r="F309" s="242" t="s">
        <v>114</v>
      </c>
      <c r="G309" s="243" t="s">
        <v>39</v>
      </c>
      <c r="H309" s="243" t="s">
        <v>25</v>
      </c>
      <c r="I309" s="246"/>
      <c r="J309" s="57"/>
      <c r="K309" s="57"/>
      <c r="L309" s="57"/>
      <c r="M309" s="57"/>
      <c r="N309" s="247" t="s">
        <v>141</v>
      </c>
      <c r="O309" s="57"/>
      <c r="P309" s="57"/>
      <c r="Q309" s="243"/>
      <c r="R309" s="243"/>
      <c r="S309" s="243"/>
      <c r="T309" s="243" t="s">
        <v>13</v>
      </c>
      <c r="U309" s="243"/>
      <c r="V309" s="243"/>
      <c r="W309" s="244"/>
      <c r="X309" s="245">
        <v>45886</v>
      </c>
      <c r="Y309" s="58" t="s">
        <v>64</v>
      </c>
      <c r="Z309" s="58" t="s">
        <v>1434</v>
      </c>
      <c r="AA309" s="57">
        <v>44</v>
      </c>
      <c r="AB309" s="57">
        <v>88</v>
      </c>
    </row>
    <row r="310" spans="1:28" ht="25.5" customHeight="1" x14ac:dyDescent="0.3">
      <c r="A310" s="297" t="s">
        <v>1442</v>
      </c>
      <c r="B310" s="298"/>
      <c r="C310" s="299" t="s">
        <v>1443</v>
      </c>
      <c r="D310" s="300"/>
      <c r="E310" s="300"/>
      <c r="F310" s="300"/>
      <c r="G310" s="300"/>
      <c r="H310" s="300"/>
      <c r="I310" s="300"/>
      <c r="J310" s="300"/>
      <c r="K310" s="300"/>
      <c r="L310" s="300"/>
      <c r="M310" s="300"/>
      <c r="N310" s="300"/>
      <c r="O310" s="300"/>
      <c r="P310" s="300"/>
      <c r="Q310" s="300"/>
      <c r="R310" s="300"/>
      <c r="S310" s="300"/>
      <c r="T310" s="300"/>
      <c r="U310" s="300"/>
      <c r="V310" s="300"/>
      <c r="W310" s="300"/>
      <c r="X310" s="300"/>
      <c r="Y310" s="300"/>
      <c r="Z310" s="300"/>
      <c r="AA310" s="300"/>
      <c r="AB310" s="300"/>
    </row>
    <row r="311" spans="1:28" ht="24.6" customHeight="1" outlineLevel="1" x14ac:dyDescent="0.25">
      <c r="A311" s="239">
        <v>5</v>
      </c>
      <c r="B311" s="240" t="s">
        <v>1268</v>
      </c>
      <c r="C311" s="57" t="s">
        <v>67</v>
      </c>
      <c r="D311" s="58" t="s">
        <v>111</v>
      </c>
      <c r="E311" s="241">
        <v>45471</v>
      </c>
      <c r="F311" s="242" t="s">
        <v>1247</v>
      </c>
      <c r="G311" s="243" t="s">
        <v>23</v>
      </c>
      <c r="H311" s="243" t="s">
        <v>25</v>
      </c>
      <c r="I311" s="246"/>
      <c r="J311" s="57"/>
      <c r="K311" s="57"/>
      <c r="L311" s="57"/>
      <c r="M311" s="57"/>
      <c r="N311" s="247"/>
      <c r="O311" s="57"/>
      <c r="P311" s="57"/>
      <c r="Q311" s="243"/>
      <c r="R311" s="243"/>
      <c r="S311" s="243" t="s">
        <v>12</v>
      </c>
      <c r="T311" s="243"/>
      <c r="U311" s="243"/>
      <c r="V311" s="243"/>
      <c r="W311" s="244"/>
      <c r="X311" s="245">
        <v>45892</v>
      </c>
      <c r="Y311" s="58" t="s">
        <v>64</v>
      </c>
      <c r="Z311" s="58" t="s">
        <v>1453</v>
      </c>
      <c r="AA311" s="57">
        <v>50</v>
      </c>
      <c r="AB311" s="57">
        <v>50</v>
      </c>
    </row>
    <row r="312" spans="1:28" ht="24.6" customHeight="1" outlineLevel="1" x14ac:dyDescent="0.25">
      <c r="A312" s="239">
        <v>8</v>
      </c>
      <c r="B312" s="240" t="s">
        <v>1444</v>
      </c>
      <c r="C312" s="57" t="s">
        <v>67</v>
      </c>
      <c r="D312" s="267" t="s">
        <v>1769</v>
      </c>
      <c r="E312" s="241">
        <v>45485</v>
      </c>
      <c r="F312" s="242" t="s">
        <v>1445</v>
      </c>
      <c r="G312" s="243" t="s">
        <v>35</v>
      </c>
      <c r="H312" s="243" t="s">
        <v>25</v>
      </c>
      <c r="I312" s="246" t="s">
        <v>137</v>
      </c>
      <c r="J312" s="57"/>
      <c r="K312" s="57"/>
      <c r="L312" s="57"/>
      <c r="M312" s="57"/>
      <c r="N312" s="247"/>
      <c r="O312" s="57"/>
      <c r="P312" s="57"/>
      <c r="Q312" s="243"/>
      <c r="R312" s="243"/>
      <c r="S312" s="243" t="s">
        <v>12</v>
      </c>
      <c r="T312" s="243"/>
      <c r="U312" s="243"/>
      <c r="V312" s="243"/>
      <c r="W312" s="244"/>
      <c r="X312" s="245">
        <v>45892</v>
      </c>
      <c r="Y312" s="58" t="s">
        <v>64</v>
      </c>
      <c r="Z312" s="58" t="s">
        <v>1453</v>
      </c>
      <c r="AA312" s="57">
        <v>50</v>
      </c>
      <c r="AB312" s="57">
        <v>100</v>
      </c>
    </row>
    <row r="313" spans="1:28" ht="24.6" customHeight="1" outlineLevel="1" x14ac:dyDescent="0.25">
      <c r="A313" s="239">
        <v>12</v>
      </c>
      <c r="B313" s="240" t="s">
        <v>1430</v>
      </c>
      <c r="C313" s="57" t="s">
        <v>67</v>
      </c>
      <c r="D313" s="58" t="s">
        <v>124</v>
      </c>
      <c r="E313" s="241">
        <v>45194</v>
      </c>
      <c r="F313" s="242" t="s">
        <v>1446</v>
      </c>
      <c r="G313" s="243" t="s">
        <v>24</v>
      </c>
      <c r="H313" s="243" t="s">
        <v>25</v>
      </c>
      <c r="I313" s="246"/>
      <c r="J313" s="57"/>
      <c r="K313" s="57"/>
      <c r="L313" s="57"/>
      <c r="M313" s="57"/>
      <c r="N313" s="247"/>
      <c r="O313" s="57"/>
      <c r="P313" s="57"/>
      <c r="Q313" s="243"/>
      <c r="R313" s="243" t="s">
        <v>11</v>
      </c>
      <c r="S313" s="243"/>
      <c r="T313" s="243"/>
      <c r="U313" s="243"/>
      <c r="V313" s="243"/>
      <c r="W313" s="244"/>
      <c r="X313" s="245">
        <v>45892</v>
      </c>
      <c r="Y313" s="58" t="s">
        <v>64</v>
      </c>
      <c r="Z313" s="58" t="s">
        <v>1453</v>
      </c>
      <c r="AA313" s="57">
        <v>50</v>
      </c>
      <c r="AB313" s="57">
        <v>50</v>
      </c>
    </row>
    <row r="314" spans="1:28" ht="24.6" customHeight="1" outlineLevel="1" x14ac:dyDescent="0.25">
      <c r="A314" s="239">
        <v>16</v>
      </c>
      <c r="B314" s="240" t="s">
        <v>770</v>
      </c>
      <c r="C314" s="57" t="s">
        <v>67</v>
      </c>
      <c r="D314" s="58" t="s">
        <v>793</v>
      </c>
      <c r="E314" s="241">
        <v>44649</v>
      </c>
      <c r="F314" s="242" t="s">
        <v>990</v>
      </c>
      <c r="G314" s="243" t="s">
        <v>26</v>
      </c>
      <c r="H314" s="243" t="s">
        <v>25</v>
      </c>
      <c r="I314" s="246"/>
      <c r="J314" s="57"/>
      <c r="K314" s="57" t="s">
        <v>135</v>
      </c>
      <c r="L314" s="57"/>
      <c r="M314" s="57"/>
      <c r="N314" s="247"/>
      <c r="O314" s="57"/>
      <c r="P314" s="57"/>
      <c r="Q314" s="243"/>
      <c r="R314" s="243" t="s">
        <v>11</v>
      </c>
      <c r="S314" s="243"/>
      <c r="T314" s="243"/>
      <c r="U314" s="243"/>
      <c r="V314" s="243"/>
      <c r="W314" s="244"/>
      <c r="X314" s="245">
        <v>45892</v>
      </c>
      <c r="Y314" s="58" t="s">
        <v>64</v>
      </c>
      <c r="Z314" s="58" t="s">
        <v>1453</v>
      </c>
      <c r="AA314" s="57">
        <v>50</v>
      </c>
      <c r="AB314" s="57">
        <v>100</v>
      </c>
    </row>
    <row r="315" spans="1:28" ht="24.6" customHeight="1" outlineLevel="1" x14ac:dyDescent="0.25">
      <c r="A315" s="239">
        <v>21</v>
      </c>
      <c r="B315" s="240" t="s">
        <v>69</v>
      </c>
      <c r="C315" s="57" t="s">
        <v>67</v>
      </c>
      <c r="D315" s="58" t="s">
        <v>70</v>
      </c>
      <c r="E315" s="241">
        <v>43475</v>
      </c>
      <c r="F315" s="242" t="s">
        <v>52</v>
      </c>
      <c r="G315" s="243" t="s">
        <v>53</v>
      </c>
      <c r="H315" s="243" t="s">
        <v>25</v>
      </c>
      <c r="I315" s="246"/>
      <c r="J315" s="57"/>
      <c r="K315" s="57"/>
      <c r="L315" s="57"/>
      <c r="M315" s="57"/>
      <c r="N315" s="247"/>
      <c r="O315" s="57"/>
      <c r="P315" s="57"/>
      <c r="Q315" s="243"/>
      <c r="R315" s="243" t="s">
        <v>11</v>
      </c>
      <c r="S315" s="243"/>
      <c r="T315" s="243"/>
      <c r="U315" s="243"/>
      <c r="V315" s="243"/>
      <c r="W315" s="244"/>
      <c r="X315" s="245">
        <v>45892</v>
      </c>
      <c r="Y315" s="58" t="s">
        <v>64</v>
      </c>
      <c r="Z315" s="58" t="s">
        <v>1453</v>
      </c>
      <c r="AA315" s="57">
        <v>50</v>
      </c>
      <c r="AB315" s="57">
        <v>50</v>
      </c>
    </row>
    <row r="316" spans="1:28" ht="24.6" customHeight="1" outlineLevel="1" x14ac:dyDescent="0.25">
      <c r="A316" s="239">
        <v>22</v>
      </c>
      <c r="B316" s="240" t="s">
        <v>1720</v>
      </c>
      <c r="C316" s="57" t="s">
        <v>67</v>
      </c>
      <c r="D316" s="58" t="s">
        <v>1632</v>
      </c>
      <c r="E316" s="241">
        <v>44803</v>
      </c>
      <c r="F316" s="242" t="s">
        <v>1448</v>
      </c>
      <c r="G316" s="243" t="s">
        <v>27</v>
      </c>
      <c r="H316" s="243" t="s">
        <v>25</v>
      </c>
      <c r="I316" s="246"/>
      <c r="J316" s="57"/>
      <c r="K316" s="57"/>
      <c r="L316" s="57"/>
      <c r="M316" s="57"/>
      <c r="N316" s="247"/>
      <c r="O316" s="57"/>
      <c r="P316" s="57"/>
      <c r="Q316" s="243"/>
      <c r="R316" s="243" t="s">
        <v>11</v>
      </c>
      <c r="S316" s="243"/>
      <c r="T316" s="243"/>
      <c r="U316" s="243"/>
      <c r="V316" s="243"/>
      <c r="W316" s="244"/>
      <c r="X316" s="245">
        <v>45892</v>
      </c>
      <c r="Y316" s="58" t="s">
        <v>64</v>
      </c>
      <c r="Z316" s="58" t="s">
        <v>1453</v>
      </c>
      <c r="AA316" s="57">
        <v>50</v>
      </c>
      <c r="AB316" s="57">
        <v>50</v>
      </c>
    </row>
    <row r="317" spans="1:28" ht="24.6" customHeight="1" outlineLevel="1" x14ac:dyDescent="0.25">
      <c r="A317" s="239">
        <v>24</v>
      </c>
      <c r="B317" s="240" t="s">
        <v>269</v>
      </c>
      <c r="C317" s="57" t="s">
        <v>67</v>
      </c>
      <c r="D317" s="58" t="s">
        <v>72</v>
      </c>
      <c r="E317" s="241">
        <v>42678</v>
      </c>
      <c r="F317" s="242" t="s">
        <v>56</v>
      </c>
      <c r="G317" s="243" t="s">
        <v>39</v>
      </c>
      <c r="H317" s="243" t="s">
        <v>25</v>
      </c>
      <c r="I317" s="246"/>
      <c r="J317" s="57"/>
      <c r="K317" s="57"/>
      <c r="L317" s="57"/>
      <c r="M317" s="57"/>
      <c r="N317" s="247" t="s">
        <v>140</v>
      </c>
      <c r="O317" s="57"/>
      <c r="P317" s="57"/>
      <c r="Q317" s="243"/>
      <c r="R317" s="243"/>
      <c r="S317" s="243"/>
      <c r="T317" s="243" t="s">
        <v>13</v>
      </c>
      <c r="U317" s="243"/>
      <c r="V317" s="243"/>
      <c r="W317" s="244"/>
      <c r="X317" s="245">
        <v>45892</v>
      </c>
      <c r="Y317" s="58" t="s">
        <v>64</v>
      </c>
      <c r="Z317" s="58" t="s">
        <v>1453</v>
      </c>
      <c r="AA317" s="57">
        <v>50</v>
      </c>
      <c r="AB317" s="57">
        <v>100</v>
      </c>
    </row>
    <row r="318" spans="1:28" ht="24.6" customHeight="1" outlineLevel="1" x14ac:dyDescent="0.25">
      <c r="A318" s="239">
        <v>32</v>
      </c>
      <c r="B318" s="240" t="s">
        <v>1708</v>
      </c>
      <c r="C318" s="57" t="s">
        <v>66</v>
      </c>
      <c r="D318" s="58" t="s">
        <v>41</v>
      </c>
      <c r="E318" s="241">
        <v>45544</v>
      </c>
      <c r="F318" s="242" t="s">
        <v>1343</v>
      </c>
      <c r="G318" s="243" t="s">
        <v>23</v>
      </c>
      <c r="H318" s="243" t="s">
        <v>25</v>
      </c>
      <c r="I318" s="246"/>
      <c r="J318" s="57" t="s">
        <v>138</v>
      </c>
      <c r="K318" s="57"/>
      <c r="L318" s="57"/>
      <c r="M318" s="57"/>
      <c r="N318" s="247"/>
      <c r="O318" s="57"/>
      <c r="P318" s="57"/>
      <c r="Q318" s="243"/>
      <c r="R318" s="243"/>
      <c r="S318" s="243" t="s">
        <v>12</v>
      </c>
      <c r="T318" s="243"/>
      <c r="U318" s="243"/>
      <c r="V318" s="243"/>
      <c r="W318" s="244"/>
      <c r="X318" s="245">
        <v>45892</v>
      </c>
      <c r="Y318" s="58" t="s">
        <v>64</v>
      </c>
      <c r="Z318" s="58" t="s">
        <v>1453</v>
      </c>
      <c r="AA318" s="57">
        <v>50</v>
      </c>
      <c r="AB318" s="57">
        <v>100</v>
      </c>
    </row>
    <row r="319" spans="1:28" ht="24.6" customHeight="1" outlineLevel="1" x14ac:dyDescent="0.25">
      <c r="A319" s="239">
        <v>36</v>
      </c>
      <c r="B319" s="240" t="s">
        <v>1721</v>
      </c>
      <c r="C319" s="57" t="s">
        <v>66</v>
      </c>
      <c r="D319" s="58" t="s">
        <v>1722</v>
      </c>
      <c r="E319" s="241">
        <v>45526</v>
      </c>
      <c r="F319" s="242" t="s">
        <v>1451</v>
      </c>
      <c r="G319" s="243" t="s">
        <v>35</v>
      </c>
      <c r="H319" s="243" t="s">
        <v>25</v>
      </c>
      <c r="I319" s="246"/>
      <c r="J319" s="57"/>
      <c r="K319" s="57"/>
      <c r="L319" s="57"/>
      <c r="M319" s="57"/>
      <c r="N319" s="247"/>
      <c r="O319" s="57"/>
      <c r="P319" s="57"/>
      <c r="Q319" s="243"/>
      <c r="R319" s="243"/>
      <c r="S319" s="243" t="s">
        <v>12</v>
      </c>
      <c r="T319" s="243"/>
      <c r="U319" s="243"/>
      <c r="V319" s="243"/>
      <c r="W319" s="244"/>
      <c r="X319" s="245">
        <v>45892</v>
      </c>
      <c r="Y319" s="58" t="s">
        <v>64</v>
      </c>
      <c r="Z319" s="58" t="s">
        <v>1453</v>
      </c>
      <c r="AA319" s="57">
        <v>50</v>
      </c>
      <c r="AB319" s="57">
        <v>50</v>
      </c>
    </row>
    <row r="320" spans="1:28" ht="24.6" customHeight="1" outlineLevel="1" x14ac:dyDescent="0.25">
      <c r="A320" s="239">
        <v>37</v>
      </c>
      <c r="B320" s="240" t="s">
        <v>1758</v>
      </c>
      <c r="C320" s="57" t="s">
        <v>66</v>
      </c>
      <c r="D320" s="58" t="s">
        <v>1663</v>
      </c>
      <c r="E320" s="241">
        <v>45368</v>
      </c>
      <c r="F320" s="242" t="s">
        <v>1345</v>
      </c>
      <c r="G320" s="243" t="s">
        <v>24</v>
      </c>
      <c r="H320" s="243" t="s">
        <v>25</v>
      </c>
      <c r="I320" s="246"/>
      <c r="J320" s="57"/>
      <c r="K320" s="57"/>
      <c r="L320" s="57"/>
      <c r="M320" s="57"/>
      <c r="N320" s="247"/>
      <c r="O320" s="57"/>
      <c r="P320" s="57"/>
      <c r="Q320" s="243"/>
      <c r="R320" s="243" t="s">
        <v>11</v>
      </c>
      <c r="S320" s="243"/>
      <c r="T320" s="243"/>
      <c r="U320" s="243"/>
      <c r="V320" s="243"/>
      <c r="W320" s="244"/>
      <c r="X320" s="245">
        <v>45892</v>
      </c>
      <c r="Y320" s="58" t="s">
        <v>64</v>
      </c>
      <c r="Z320" s="58" t="s">
        <v>1453</v>
      </c>
      <c r="AA320" s="57">
        <v>50</v>
      </c>
      <c r="AB320" s="57">
        <v>50</v>
      </c>
    </row>
    <row r="321" spans="1:28" ht="24.6" customHeight="1" outlineLevel="1" x14ac:dyDescent="0.25">
      <c r="A321" s="239">
        <v>42</v>
      </c>
      <c r="B321" s="240" t="s">
        <v>1426</v>
      </c>
      <c r="C321" s="57" t="s">
        <v>66</v>
      </c>
      <c r="D321" s="58" t="s">
        <v>41</v>
      </c>
      <c r="E321" s="241">
        <v>44968</v>
      </c>
      <c r="F321" s="242" t="s">
        <v>1333</v>
      </c>
      <c r="G321" s="243" t="s">
        <v>26</v>
      </c>
      <c r="H321" s="243" t="s">
        <v>25</v>
      </c>
      <c r="I321" s="246"/>
      <c r="J321" s="57"/>
      <c r="K321" s="57"/>
      <c r="L321" s="57"/>
      <c r="M321" s="57"/>
      <c r="N321" s="247"/>
      <c r="O321" s="57"/>
      <c r="P321" s="57"/>
      <c r="Q321" s="243"/>
      <c r="R321" s="243" t="s">
        <v>11</v>
      </c>
      <c r="S321" s="243"/>
      <c r="T321" s="243"/>
      <c r="U321" s="243"/>
      <c r="V321" s="243"/>
      <c r="W321" s="244"/>
      <c r="X321" s="245">
        <v>45892</v>
      </c>
      <c r="Y321" s="58" t="s">
        <v>64</v>
      </c>
      <c r="Z321" s="58" t="s">
        <v>1453</v>
      </c>
      <c r="AA321" s="57">
        <v>50</v>
      </c>
      <c r="AB321" s="57">
        <v>50</v>
      </c>
    </row>
    <row r="322" spans="1:28" ht="24.6" customHeight="1" outlineLevel="1" x14ac:dyDescent="0.25">
      <c r="A322" s="239">
        <v>45</v>
      </c>
      <c r="B322" s="240" t="s">
        <v>541</v>
      </c>
      <c r="C322" s="57" t="s">
        <v>66</v>
      </c>
      <c r="D322" s="58" t="s">
        <v>41</v>
      </c>
      <c r="E322" s="241">
        <v>44248</v>
      </c>
      <c r="F322" s="242" t="s">
        <v>559</v>
      </c>
      <c r="G322" s="243" t="s">
        <v>53</v>
      </c>
      <c r="H322" s="243" t="s">
        <v>25</v>
      </c>
      <c r="I322" s="246"/>
      <c r="J322" s="57"/>
      <c r="K322" s="57"/>
      <c r="L322" s="57"/>
      <c r="M322" s="57"/>
      <c r="N322" s="247"/>
      <c r="O322" s="57"/>
      <c r="P322" s="57"/>
      <c r="Q322" s="243"/>
      <c r="R322" s="243" t="s">
        <v>11</v>
      </c>
      <c r="S322" s="243"/>
      <c r="T322" s="243"/>
      <c r="U322" s="243"/>
      <c r="V322" s="243"/>
      <c r="W322" s="244"/>
      <c r="X322" s="245">
        <v>45892</v>
      </c>
      <c r="Y322" s="58" t="s">
        <v>64</v>
      </c>
      <c r="Z322" s="58" t="s">
        <v>1453</v>
      </c>
      <c r="AA322" s="57">
        <v>50</v>
      </c>
      <c r="AB322" s="57">
        <v>50</v>
      </c>
    </row>
    <row r="323" spans="1:28" ht="24.6" customHeight="1" outlineLevel="1" x14ac:dyDescent="0.25">
      <c r="A323" s="239">
        <v>49</v>
      </c>
      <c r="B323" s="240" t="s">
        <v>74</v>
      </c>
      <c r="C323" s="57" t="s">
        <v>66</v>
      </c>
      <c r="D323" s="58" t="s">
        <v>41</v>
      </c>
      <c r="E323" s="241">
        <v>43897</v>
      </c>
      <c r="F323" s="242" t="s">
        <v>37</v>
      </c>
      <c r="G323" s="243" t="s">
        <v>27</v>
      </c>
      <c r="H323" s="243" t="s">
        <v>25</v>
      </c>
      <c r="I323" s="246" t="s">
        <v>136</v>
      </c>
      <c r="J323" s="57"/>
      <c r="K323" s="57"/>
      <c r="L323" s="57"/>
      <c r="M323" s="57"/>
      <c r="N323" s="247"/>
      <c r="O323" s="57"/>
      <c r="P323" s="57"/>
      <c r="Q323" s="243"/>
      <c r="R323" s="243" t="s">
        <v>11</v>
      </c>
      <c r="S323" s="243"/>
      <c r="T323" s="243"/>
      <c r="U323" s="243"/>
      <c r="V323" s="243"/>
      <c r="W323" s="244"/>
      <c r="X323" s="245">
        <v>45892</v>
      </c>
      <c r="Y323" s="58" t="s">
        <v>64</v>
      </c>
      <c r="Z323" s="58" t="s">
        <v>1453</v>
      </c>
      <c r="AA323" s="57">
        <v>50</v>
      </c>
      <c r="AB323" s="57">
        <v>100</v>
      </c>
    </row>
    <row r="324" spans="1:28" ht="25.5" customHeight="1" x14ac:dyDescent="0.3">
      <c r="A324" s="297" t="s">
        <v>1454</v>
      </c>
      <c r="B324" s="298"/>
      <c r="C324" s="299" t="s">
        <v>1455</v>
      </c>
      <c r="D324" s="300"/>
      <c r="E324" s="300"/>
      <c r="F324" s="300"/>
      <c r="G324" s="300"/>
      <c r="H324" s="300"/>
      <c r="I324" s="300"/>
      <c r="J324" s="300"/>
      <c r="K324" s="300"/>
      <c r="L324" s="300"/>
      <c r="M324" s="300"/>
      <c r="N324" s="300"/>
      <c r="O324" s="300"/>
      <c r="P324" s="300"/>
      <c r="Q324" s="300"/>
      <c r="R324" s="300"/>
      <c r="S324" s="300"/>
      <c r="T324" s="300"/>
      <c r="U324" s="300"/>
      <c r="V324" s="300"/>
      <c r="W324" s="300"/>
      <c r="X324" s="300"/>
      <c r="Y324" s="300"/>
      <c r="Z324" s="300"/>
      <c r="AA324" s="300"/>
      <c r="AB324" s="300"/>
    </row>
    <row r="325" spans="1:28" ht="24.6" customHeight="1" outlineLevel="1" x14ac:dyDescent="0.25">
      <c r="A325" s="239">
        <v>1</v>
      </c>
      <c r="B325" s="240" t="s">
        <v>1456</v>
      </c>
      <c r="C325" s="57" t="s">
        <v>67</v>
      </c>
      <c r="D325" s="267" t="s">
        <v>1770</v>
      </c>
      <c r="E325" s="241">
        <v>45590</v>
      </c>
      <c r="F325" s="242" t="s">
        <v>1457</v>
      </c>
      <c r="G325" s="243" t="s">
        <v>23</v>
      </c>
      <c r="H325" s="243" t="s">
        <v>25</v>
      </c>
      <c r="I325" s="246" t="s">
        <v>137</v>
      </c>
      <c r="J325" s="57"/>
      <c r="K325" s="57"/>
      <c r="L325" s="57"/>
      <c r="M325" s="57"/>
      <c r="N325" s="247"/>
      <c r="O325" s="57"/>
      <c r="P325" s="57"/>
      <c r="Q325" s="243"/>
      <c r="R325" s="243"/>
      <c r="S325" s="243" t="s">
        <v>12</v>
      </c>
      <c r="T325" s="243"/>
      <c r="U325" s="243"/>
      <c r="V325" s="243"/>
      <c r="W325" s="244"/>
      <c r="X325" s="245">
        <v>45892</v>
      </c>
      <c r="Y325" s="58" t="s">
        <v>11</v>
      </c>
      <c r="Z325" s="58" t="s">
        <v>1461</v>
      </c>
      <c r="AA325" s="57">
        <v>6</v>
      </c>
      <c r="AB325" s="57">
        <v>6</v>
      </c>
    </row>
    <row r="326" spans="1:28" ht="24.6" customHeight="1" outlineLevel="1" x14ac:dyDescent="0.25">
      <c r="A326" s="239">
        <v>3</v>
      </c>
      <c r="B326" s="240" t="s">
        <v>375</v>
      </c>
      <c r="C326" s="57" t="s">
        <v>67</v>
      </c>
      <c r="D326" s="58" t="s">
        <v>44</v>
      </c>
      <c r="E326" s="241">
        <v>44023</v>
      </c>
      <c r="F326" s="242" t="s">
        <v>361</v>
      </c>
      <c r="G326" s="243" t="s">
        <v>53</v>
      </c>
      <c r="H326" s="243" t="s">
        <v>25</v>
      </c>
      <c r="I326" s="246"/>
      <c r="J326" s="57"/>
      <c r="K326" s="57" t="s">
        <v>135</v>
      </c>
      <c r="L326" s="57"/>
      <c r="M326" s="57"/>
      <c r="N326" s="247"/>
      <c r="O326" s="57"/>
      <c r="P326" s="57"/>
      <c r="Q326" s="243"/>
      <c r="R326" s="243" t="s">
        <v>11</v>
      </c>
      <c r="S326" s="243"/>
      <c r="T326" s="243"/>
      <c r="U326" s="243"/>
      <c r="V326" s="243"/>
      <c r="W326" s="244"/>
      <c r="X326" s="245">
        <v>45892</v>
      </c>
      <c r="Y326" s="58" t="s">
        <v>11</v>
      </c>
      <c r="Z326" s="58" t="s">
        <v>1461</v>
      </c>
      <c r="AA326" s="57">
        <v>6</v>
      </c>
      <c r="AB326" s="57">
        <v>6</v>
      </c>
    </row>
    <row r="327" spans="1:28" ht="24.6" customHeight="1" outlineLevel="1" x14ac:dyDescent="0.25">
      <c r="A327" s="239">
        <v>4</v>
      </c>
      <c r="B327" s="240" t="s">
        <v>1459</v>
      </c>
      <c r="C327" s="57" t="s">
        <v>66</v>
      </c>
      <c r="D327" s="267" t="s">
        <v>1752</v>
      </c>
      <c r="E327" s="241">
        <v>44744</v>
      </c>
      <c r="F327" s="242" t="s">
        <v>1460</v>
      </c>
      <c r="G327" s="243" t="s">
        <v>26</v>
      </c>
      <c r="H327" s="243" t="s">
        <v>25</v>
      </c>
      <c r="I327" s="246"/>
      <c r="J327" s="57"/>
      <c r="K327" s="57"/>
      <c r="L327" s="57" t="s">
        <v>136</v>
      </c>
      <c r="M327" s="57"/>
      <c r="N327" s="247"/>
      <c r="O327" s="57"/>
      <c r="P327" s="57"/>
      <c r="Q327" s="243"/>
      <c r="R327" s="243" t="s">
        <v>11</v>
      </c>
      <c r="S327" s="243"/>
      <c r="T327" s="243"/>
      <c r="U327" s="243"/>
      <c r="V327" s="243"/>
      <c r="W327" s="244"/>
      <c r="X327" s="245">
        <v>45892</v>
      </c>
      <c r="Y327" s="58" t="s">
        <v>11</v>
      </c>
      <c r="Z327" s="58" t="s">
        <v>1461</v>
      </c>
      <c r="AA327" s="57">
        <v>6</v>
      </c>
      <c r="AB327" s="57">
        <v>6</v>
      </c>
    </row>
    <row r="328" spans="1:28" ht="25.5" customHeight="1" x14ac:dyDescent="0.3">
      <c r="A328" s="297" t="s">
        <v>1462</v>
      </c>
      <c r="B328" s="298"/>
      <c r="C328" s="299" t="s">
        <v>1463</v>
      </c>
      <c r="D328" s="300"/>
      <c r="E328" s="300"/>
      <c r="F328" s="300"/>
      <c r="G328" s="300"/>
      <c r="H328" s="300"/>
      <c r="I328" s="300"/>
      <c r="J328" s="300"/>
      <c r="K328" s="300"/>
      <c r="L328" s="300"/>
      <c r="M328" s="300"/>
      <c r="N328" s="300"/>
      <c r="O328" s="300"/>
      <c r="P328" s="300"/>
      <c r="Q328" s="300"/>
      <c r="R328" s="300"/>
      <c r="S328" s="300"/>
      <c r="T328" s="300"/>
      <c r="U328" s="300"/>
      <c r="V328" s="300"/>
      <c r="W328" s="300"/>
      <c r="X328" s="300"/>
      <c r="Y328" s="300"/>
      <c r="Z328" s="300"/>
      <c r="AA328" s="300"/>
      <c r="AB328" s="300"/>
    </row>
    <row r="329" spans="1:28" ht="24.6" customHeight="1" outlineLevel="1" x14ac:dyDescent="0.25">
      <c r="A329" s="239">
        <v>2</v>
      </c>
      <c r="B329" s="240" t="s">
        <v>1723</v>
      </c>
      <c r="C329" s="57" t="s">
        <v>67</v>
      </c>
      <c r="D329" s="58" t="s">
        <v>41</v>
      </c>
      <c r="E329" s="241">
        <v>45080</v>
      </c>
      <c r="F329" s="242" t="s">
        <v>1483</v>
      </c>
      <c r="G329" s="243" t="s">
        <v>26</v>
      </c>
      <c r="H329" s="243" t="s">
        <v>25</v>
      </c>
      <c r="I329" s="246"/>
      <c r="J329" s="57"/>
      <c r="K329" s="57" t="s">
        <v>135</v>
      </c>
      <c r="L329" s="57"/>
      <c r="M329" s="57"/>
      <c r="N329" s="247"/>
      <c r="O329" s="57"/>
      <c r="P329" s="57"/>
      <c r="Q329" s="243"/>
      <c r="R329" s="243" t="s">
        <v>11</v>
      </c>
      <c r="S329" s="243"/>
      <c r="T329" s="243"/>
      <c r="U329" s="243"/>
      <c r="V329" s="243"/>
      <c r="W329" s="244"/>
      <c r="X329" s="245">
        <v>45899</v>
      </c>
      <c r="Y329" s="58" t="s">
        <v>11</v>
      </c>
      <c r="Z329" s="58" t="s">
        <v>1486</v>
      </c>
      <c r="AA329" s="57">
        <v>8</v>
      </c>
      <c r="AB329" s="57">
        <v>8</v>
      </c>
    </row>
    <row r="330" spans="1:28" ht="24.6" customHeight="1" outlineLevel="1" x14ac:dyDescent="0.25">
      <c r="A330" s="239">
        <v>8</v>
      </c>
      <c r="B330" s="240" t="s">
        <v>1724</v>
      </c>
      <c r="C330" s="57" t="s">
        <v>66</v>
      </c>
      <c r="D330" s="58" t="s">
        <v>70</v>
      </c>
      <c r="E330" s="241">
        <v>44176</v>
      </c>
      <c r="F330" s="242" t="s">
        <v>1485</v>
      </c>
      <c r="G330" s="243" t="s">
        <v>27</v>
      </c>
      <c r="H330" s="243" t="s">
        <v>25</v>
      </c>
      <c r="I330" s="246"/>
      <c r="J330" s="57"/>
      <c r="K330" s="57"/>
      <c r="L330" s="57" t="s">
        <v>136</v>
      </c>
      <c r="M330" s="57"/>
      <c r="N330" s="247"/>
      <c r="O330" s="57"/>
      <c r="P330" s="57"/>
      <c r="Q330" s="243"/>
      <c r="R330" s="243" t="s">
        <v>11</v>
      </c>
      <c r="S330" s="243"/>
      <c r="T330" s="243"/>
      <c r="U330" s="243"/>
      <c r="V330" s="243"/>
      <c r="W330" s="244"/>
      <c r="X330" s="245">
        <v>45899</v>
      </c>
      <c r="Y330" s="58" t="s">
        <v>11</v>
      </c>
      <c r="Z330" s="58" t="s">
        <v>1486</v>
      </c>
      <c r="AA330" s="57">
        <v>8</v>
      </c>
      <c r="AB330" s="57">
        <v>8</v>
      </c>
    </row>
    <row r="331" spans="1:28" ht="25.5" customHeight="1" x14ac:dyDescent="0.3">
      <c r="A331" s="304" t="s">
        <v>1612</v>
      </c>
      <c r="B331" s="305"/>
      <c r="C331" s="299" t="s">
        <v>1611</v>
      </c>
      <c r="D331" s="300"/>
      <c r="E331" s="300"/>
      <c r="F331" s="300"/>
      <c r="G331" s="300"/>
      <c r="H331" s="300"/>
      <c r="I331" s="300"/>
      <c r="J331" s="300"/>
      <c r="K331" s="300"/>
      <c r="L331" s="300"/>
      <c r="M331" s="300"/>
      <c r="N331" s="300"/>
      <c r="O331" s="300"/>
      <c r="P331" s="300"/>
      <c r="Q331" s="300"/>
      <c r="R331" s="300"/>
      <c r="S331" s="300"/>
      <c r="T331" s="300"/>
      <c r="U331" s="300"/>
      <c r="V331" s="300"/>
      <c r="W331" s="300"/>
      <c r="X331" s="300"/>
      <c r="Y331" s="300"/>
      <c r="Z331" s="300"/>
      <c r="AA331" s="300"/>
      <c r="AB331" s="300"/>
    </row>
    <row r="332" spans="1:28" ht="24.6" customHeight="1" outlineLevel="1" x14ac:dyDescent="0.25">
      <c r="A332" s="239">
        <v>1</v>
      </c>
      <c r="B332" s="240" t="s">
        <v>1382</v>
      </c>
      <c r="C332" s="57" t="s">
        <v>67</v>
      </c>
      <c r="D332" s="58" t="s">
        <v>1663</v>
      </c>
      <c r="E332" s="241">
        <v>45553</v>
      </c>
      <c r="F332" s="242" t="s">
        <v>1383</v>
      </c>
      <c r="G332" s="243" t="s">
        <v>23</v>
      </c>
      <c r="H332" s="243" t="s">
        <v>25</v>
      </c>
      <c r="I332" s="246" t="s">
        <v>137</v>
      </c>
      <c r="J332" s="57"/>
      <c r="K332" s="57"/>
      <c r="L332" s="57"/>
      <c r="M332" s="57"/>
      <c r="N332" s="247"/>
      <c r="O332" s="57"/>
      <c r="P332" s="57"/>
      <c r="Q332" s="243"/>
      <c r="R332" s="243"/>
      <c r="S332" s="243" t="s">
        <v>12</v>
      </c>
      <c r="T332" s="243"/>
      <c r="U332" s="243"/>
      <c r="V332" s="243"/>
      <c r="W332" s="244"/>
      <c r="X332" s="245">
        <v>45900</v>
      </c>
      <c r="Y332" s="58" t="s">
        <v>11</v>
      </c>
      <c r="Z332" s="58" t="s">
        <v>730</v>
      </c>
      <c r="AA332" s="57">
        <v>13</v>
      </c>
      <c r="AB332" s="57">
        <v>13</v>
      </c>
    </row>
    <row r="333" spans="1:28" ht="24.6" customHeight="1" outlineLevel="1" x14ac:dyDescent="0.25">
      <c r="A333" s="239">
        <v>2</v>
      </c>
      <c r="B333" s="240" t="s">
        <v>1710</v>
      </c>
      <c r="C333" s="57" t="s">
        <v>67</v>
      </c>
      <c r="D333" s="58" t="s">
        <v>688</v>
      </c>
      <c r="E333" s="241">
        <v>44728</v>
      </c>
      <c r="F333" s="242" t="s">
        <v>1367</v>
      </c>
      <c r="G333" s="243" t="s">
        <v>26</v>
      </c>
      <c r="H333" s="243" t="s">
        <v>25</v>
      </c>
      <c r="I333" s="246"/>
      <c r="J333" s="57"/>
      <c r="K333" s="57" t="s">
        <v>135</v>
      </c>
      <c r="L333" s="57"/>
      <c r="M333" s="57"/>
      <c r="N333" s="247"/>
      <c r="O333" s="57"/>
      <c r="P333" s="57"/>
      <c r="Q333" s="243"/>
      <c r="R333" s="243" t="s">
        <v>11</v>
      </c>
      <c r="S333" s="243"/>
      <c r="T333" s="243"/>
      <c r="U333" s="243"/>
      <c r="V333" s="243"/>
      <c r="W333" s="244"/>
      <c r="X333" s="245">
        <v>45900</v>
      </c>
      <c r="Y333" s="58" t="s">
        <v>11</v>
      </c>
      <c r="Z333" s="58" t="s">
        <v>730</v>
      </c>
      <c r="AA333" s="57">
        <v>13</v>
      </c>
      <c r="AB333" s="57">
        <v>13</v>
      </c>
    </row>
    <row r="334" spans="1:28" ht="24.6" customHeight="1" outlineLevel="1" x14ac:dyDescent="0.25">
      <c r="A334" s="239">
        <v>7</v>
      </c>
      <c r="B334" s="240" t="s">
        <v>1711</v>
      </c>
      <c r="C334" s="57" t="s">
        <v>66</v>
      </c>
      <c r="D334" s="267" t="s">
        <v>819</v>
      </c>
      <c r="E334" s="241">
        <v>45400</v>
      </c>
      <c r="F334" s="242" t="s">
        <v>1375</v>
      </c>
      <c r="G334" s="243" t="s">
        <v>35</v>
      </c>
      <c r="H334" s="243" t="s">
        <v>25</v>
      </c>
      <c r="I334" s="246"/>
      <c r="J334" s="57" t="s">
        <v>138</v>
      </c>
      <c r="K334" s="57"/>
      <c r="L334" s="57"/>
      <c r="M334" s="57"/>
      <c r="N334" s="247"/>
      <c r="O334" s="57"/>
      <c r="P334" s="57"/>
      <c r="Q334" s="243"/>
      <c r="R334" s="243"/>
      <c r="S334" s="243" t="s">
        <v>12</v>
      </c>
      <c r="T334" s="243"/>
      <c r="U334" s="243"/>
      <c r="V334" s="243"/>
      <c r="W334" s="244"/>
      <c r="X334" s="245">
        <v>45900</v>
      </c>
      <c r="Y334" s="58" t="s">
        <v>11</v>
      </c>
      <c r="Z334" s="58" t="s">
        <v>730</v>
      </c>
      <c r="AA334" s="57">
        <v>13</v>
      </c>
      <c r="AB334" s="57">
        <v>13</v>
      </c>
    </row>
    <row r="335" spans="1:28" ht="24.6" customHeight="1" outlineLevel="1" x14ac:dyDescent="0.25">
      <c r="A335" s="239">
        <v>8</v>
      </c>
      <c r="B335" s="240" t="s">
        <v>1754</v>
      </c>
      <c r="C335" s="57" t="s">
        <v>66</v>
      </c>
      <c r="D335" s="58" t="s">
        <v>1663</v>
      </c>
      <c r="E335" s="241">
        <v>45368</v>
      </c>
      <c r="F335" s="242" t="s">
        <v>1261</v>
      </c>
      <c r="G335" s="243" t="s">
        <v>24</v>
      </c>
      <c r="H335" s="243" t="s">
        <v>25</v>
      </c>
      <c r="I335" s="246"/>
      <c r="J335" s="57"/>
      <c r="K335" s="57"/>
      <c r="L335" s="57" t="s">
        <v>136</v>
      </c>
      <c r="M335" s="57"/>
      <c r="N335" s="247"/>
      <c r="O335" s="57"/>
      <c r="P335" s="57"/>
      <c r="Q335" s="243"/>
      <c r="R335" s="243" t="s">
        <v>11</v>
      </c>
      <c r="S335" s="243"/>
      <c r="T335" s="243"/>
      <c r="U335" s="243"/>
      <c r="V335" s="243"/>
      <c r="W335" s="244"/>
      <c r="X335" s="245">
        <v>45900</v>
      </c>
      <c r="Y335" s="58" t="s">
        <v>11</v>
      </c>
      <c r="Z335" s="58" t="s">
        <v>730</v>
      </c>
      <c r="AA335" s="57">
        <v>13</v>
      </c>
      <c r="AB335" s="57">
        <v>13</v>
      </c>
    </row>
    <row r="336" spans="1:28" ht="25.5" customHeight="1" x14ac:dyDescent="0.3">
      <c r="A336" s="297" t="s">
        <v>1481</v>
      </c>
      <c r="B336" s="298"/>
      <c r="C336" s="299" t="s">
        <v>1613</v>
      </c>
      <c r="D336" s="300"/>
      <c r="E336" s="300"/>
      <c r="F336" s="300"/>
      <c r="G336" s="300"/>
      <c r="H336" s="300"/>
      <c r="I336" s="300"/>
      <c r="J336" s="300"/>
      <c r="K336" s="300"/>
      <c r="L336" s="300"/>
      <c r="M336" s="300"/>
      <c r="N336" s="300"/>
      <c r="O336" s="300"/>
      <c r="P336" s="300"/>
      <c r="Q336" s="300"/>
      <c r="R336" s="300"/>
      <c r="S336" s="300"/>
      <c r="T336" s="300"/>
      <c r="U336" s="300"/>
      <c r="V336" s="300"/>
      <c r="W336" s="300"/>
      <c r="X336" s="300"/>
      <c r="Y336" s="300"/>
      <c r="Z336" s="300"/>
      <c r="AA336" s="300"/>
      <c r="AB336" s="300"/>
    </row>
    <row r="337" spans="1:28" ht="24.6" customHeight="1" outlineLevel="1" x14ac:dyDescent="0.25">
      <c r="A337" s="239">
        <v>4</v>
      </c>
      <c r="B337" s="240" t="s">
        <v>1444</v>
      </c>
      <c r="C337" s="57" t="s">
        <v>67</v>
      </c>
      <c r="D337" s="267" t="s">
        <v>1769</v>
      </c>
      <c r="E337" s="241">
        <v>45485</v>
      </c>
      <c r="F337" s="242" t="s">
        <v>1445</v>
      </c>
      <c r="G337" s="243" t="s">
        <v>23</v>
      </c>
      <c r="H337" s="243" t="s">
        <v>25</v>
      </c>
      <c r="I337" s="246"/>
      <c r="J337" s="57"/>
      <c r="K337" s="57"/>
      <c r="L337" s="57"/>
      <c r="M337" s="57"/>
      <c r="N337" s="247"/>
      <c r="O337" s="57"/>
      <c r="P337" s="57"/>
      <c r="Q337" s="243"/>
      <c r="R337" s="243"/>
      <c r="S337" s="243" t="s">
        <v>12</v>
      </c>
      <c r="T337" s="243"/>
      <c r="U337" s="243"/>
      <c r="V337" s="243"/>
      <c r="W337" s="244"/>
      <c r="X337" s="245">
        <v>45906</v>
      </c>
      <c r="Y337" s="58" t="s">
        <v>64</v>
      </c>
      <c r="Z337" s="58" t="s">
        <v>1478</v>
      </c>
      <c r="AA337" s="57">
        <v>26</v>
      </c>
      <c r="AB337" s="57">
        <v>26</v>
      </c>
    </row>
    <row r="338" spans="1:28" ht="24.6" customHeight="1" outlineLevel="1" x14ac:dyDescent="0.25">
      <c r="A338" s="239">
        <v>6</v>
      </c>
      <c r="B338" s="240" t="s">
        <v>1714</v>
      </c>
      <c r="C338" s="57" t="s">
        <v>67</v>
      </c>
      <c r="D338" s="58" t="s">
        <v>1663</v>
      </c>
      <c r="E338" s="241">
        <v>45525</v>
      </c>
      <c r="F338" s="242" t="s">
        <v>1353</v>
      </c>
      <c r="G338" s="243" t="s">
        <v>35</v>
      </c>
      <c r="H338" s="243" t="s">
        <v>25</v>
      </c>
      <c r="I338" s="246" t="s">
        <v>137</v>
      </c>
      <c r="J338" s="57"/>
      <c r="K338" s="57"/>
      <c r="L338" s="57"/>
      <c r="M338" s="57"/>
      <c r="N338" s="247"/>
      <c r="O338" s="57"/>
      <c r="P338" s="57"/>
      <c r="Q338" s="243"/>
      <c r="R338" s="243"/>
      <c r="S338" s="243" t="s">
        <v>12</v>
      </c>
      <c r="T338" s="243"/>
      <c r="U338" s="243"/>
      <c r="V338" s="243"/>
      <c r="W338" s="244"/>
      <c r="X338" s="245">
        <v>45906</v>
      </c>
      <c r="Y338" s="58" t="s">
        <v>64</v>
      </c>
      <c r="Z338" s="58" t="s">
        <v>1478</v>
      </c>
      <c r="AA338" s="57">
        <v>26</v>
      </c>
      <c r="AB338" s="57">
        <v>52</v>
      </c>
    </row>
    <row r="339" spans="1:28" ht="24.6" customHeight="1" outlineLevel="1" x14ac:dyDescent="0.25">
      <c r="A339" s="239">
        <v>8</v>
      </c>
      <c r="B339" s="240" t="s">
        <v>1384</v>
      </c>
      <c r="C339" s="57" t="s">
        <v>67</v>
      </c>
      <c r="D339" s="267" t="s">
        <v>1751</v>
      </c>
      <c r="E339" s="241">
        <v>45254</v>
      </c>
      <c r="F339" s="242" t="s">
        <v>1385</v>
      </c>
      <c r="G339" s="243" t="s">
        <v>24</v>
      </c>
      <c r="H339" s="243" t="s">
        <v>25</v>
      </c>
      <c r="I339" s="246"/>
      <c r="J339" s="57"/>
      <c r="K339" s="57"/>
      <c r="L339" s="57"/>
      <c r="M339" s="57"/>
      <c r="N339" s="247"/>
      <c r="O339" s="57"/>
      <c r="P339" s="57"/>
      <c r="Q339" s="243"/>
      <c r="R339" s="243" t="s">
        <v>11</v>
      </c>
      <c r="S339" s="243"/>
      <c r="T339" s="243"/>
      <c r="U339" s="243"/>
      <c r="V339" s="243"/>
      <c r="W339" s="244"/>
      <c r="X339" s="245">
        <v>45906</v>
      </c>
      <c r="Y339" s="58" t="s">
        <v>64</v>
      </c>
      <c r="Z339" s="58" t="s">
        <v>1478</v>
      </c>
      <c r="AA339" s="57">
        <v>26</v>
      </c>
      <c r="AB339" s="57">
        <v>26</v>
      </c>
    </row>
    <row r="340" spans="1:28" ht="24.6" customHeight="1" outlineLevel="1" x14ac:dyDescent="0.25">
      <c r="A340" s="239">
        <v>9</v>
      </c>
      <c r="B340" s="240" t="s">
        <v>1464</v>
      </c>
      <c r="C340" s="57" t="s">
        <v>67</v>
      </c>
      <c r="D340" s="267" t="s">
        <v>1771</v>
      </c>
      <c r="E340" s="241">
        <v>44626</v>
      </c>
      <c r="F340" s="242" t="s">
        <v>1465</v>
      </c>
      <c r="G340" s="243" t="s">
        <v>26</v>
      </c>
      <c r="H340" s="243" t="s">
        <v>25</v>
      </c>
      <c r="I340" s="246"/>
      <c r="J340" s="57"/>
      <c r="K340" s="57"/>
      <c r="L340" s="57"/>
      <c r="M340" s="57"/>
      <c r="N340" s="247"/>
      <c r="O340" s="57"/>
      <c r="P340" s="57"/>
      <c r="Q340" s="243"/>
      <c r="R340" s="243" t="s">
        <v>11</v>
      </c>
      <c r="S340" s="243"/>
      <c r="T340" s="243"/>
      <c r="U340" s="243"/>
      <c r="V340" s="243"/>
      <c r="W340" s="244"/>
      <c r="X340" s="245">
        <v>45906</v>
      </c>
      <c r="Y340" s="58" t="s">
        <v>64</v>
      </c>
      <c r="Z340" s="58" t="s">
        <v>1478</v>
      </c>
      <c r="AA340" s="57">
        <v>26</v>
      </c>
      <c r="AB340" s="57">
        <v>26</v>
      </c>
    </row>
    <row r="341" spans="1:28" ht="24.6" customHeight="1" outlineLevel="1" x14ac:dyDescent="0.25">
      <c r="A341" s="239">
        <v>12</v>
      </c>
      <c r="B341" s="240" t="s">
        <v>320</v>
      </c>
      <c r="C341" s="57" t="s">
        <v>67</v>
      </c>
      <c r="D341" s="58" t="s">
        <v>44</v>
      </c>
      <c r="E341" s="241">
        <v>44576</v>
      </c>
      <c r="F341" s="242" t="s">
        <v>1015</v>
      </c>
      <c r="G341" s="243" t="s">
        <v>53</v>
      </c>
      <c r="H341" s="243" t="s">
        <v>25</v>
      </c>
      <c r="I341" s="246"/>
      <c r="J341" s="57"/>
      <c r="K341" s="57"/>
      <c r="L341" s="57"/>
      <c r="M341" s="57"/>
      <c r="N341" s="247"/>
      <c r="O341" s="57"/>
      <c r="P341" s="57"/>
      <c r="Q341" s="243"/>
      <c r="R341" s="243" t="s">
        <v>11</v>
      </c>
      <c r="S341" s="243"/>
      <c r="T341" s="243"/>
      <c r="U341" s="243"/>
      <c r="V341" s="243"/>
      <c r="W341" s="244"/>
      <c r="X341" s="245">
        <v>45906</v>
      </c>
      <c r="Y341" s="58" t="s">
        <v>64</v>
      </c>
      <c r="Z341" s="58" t="s">
        <v>1478</v>
      </c>
      <c r="AA341" s="57">
        <v>26</v>
      </c>
      <c r="AB341" s="57">
        <v>26</v>
      </c>
    </row>
    <row r="342" spans="1:28" ht="24.6" customHeight="1" outlineLevel="1" x14ac:dyDescent="0.25">
      <c r="A342" s="239">
        <v>14</v>
      </c>
      <c r="B342" s="240" t="s">
        <v>649</v>
      </c>
      <c r="C342" s="57" t="s">
        <v>67</v>
      </c>
      <c r="D342" s="58" t="s">
        <v>687</v>
      </c>
      <c r="E342" s="241">
        <v>44503</v>
      </c>
      <c r="F342" s="242" t="s">
        <v>997</v>
      </c>
      <c r="G342" s="243" t="s">
        <v>27</v>
      </c>
      <c r="H342" s="243" t="s">
        <v>25</v>
      </c>
      <c r="I342" s="246"/>
      <c r="J342" s="57"/>
      <c r="K342" s="57" t="s">
        <v>135</v>
      </c>
      <c r="L342" s="57"/>
      <c r="M342" s="57"/>
      <c r="N342" s="247"/>
      <c r="O342" s="57"/>
      <c r="P342" s="57"/>
      <c r="Q342" s="243"/>
      <c r="R342" s="243" t="s">
        <v>11</v>
      </c>
      <c r="S342" s="243"/>
      <c r="T342" s="243"/>
      <c r="U342" s="243"/>
      <c r="V342" s="243"/>
      <c r="W342" s="244"/>
      <c r="X342" s="245">
        <v>45906</v>
      </c>
      <c r="Y342" s="58" t="s">
        <v>64</v>
      </c>
      <c r="Z342" s="58" t="s">
        <v>1478</v>
      </c>
      <c r="AA342" s="57">
        <v>26</v>
      </c>
      <c r="AB342" s="57">
        <v>52</v>
      </c>
    </row>
    <row r="343" spans="1:28" ht="24.6" customHeight="1" outlineLevel="1" x14ac:dyDescent="0.25">
      <c r="A343" s="239">
        <v>20</v>
      </c>
      <c r="B343" s="240" t="s">
        <v>1388</v>
      </c>
      <c r="C343" s="57" t="s">
        <v>66</v>
      </c>
      <c r="D343" s="267" t="s">
        <v>1767</v>
      </c>
      <c r="E343" s="241">
        <v>45580</v>
      </c>
      <c r="F343" s="242" t="s">
        <v>1389</v>
      </c>
      <c r="G343" s="243" t="s">
        <v>23</v>
      </c>
      <c r="H343" s="243" t="s">
        <v>25</v>
      </c>
      <c r="I343" s="246"/>
      <c r="J343" s="57" t="s">
        <v>138</v>
      </c>
      <c r="K343" s="57"/>
      <c r="L343" s="57"/>
      <c r="M343" s="57"/>
      <c r="N343" s="247"/>
      <c r="O343" s="57"/>
      <c r="P343" s="57"/>
      <c r="Q343" s="243"/>
      <c r="R343" s="243"/>
      <c r="S343" s="243" t="s">
        <v>12</v>
      </c>
      <c r="T343" s="243"/>
      <c r="U343" s="243"/>
      <c r="V343" s="243"/>
      <c r="W343" s="244"/>
      <c r="X343" s="245">
        <v>45906</v>
      </c>
      <c r="Y343" s="58" t="s">
        <v>64</v>
      </c>
      <c r="Z343" s="58" t="s">
        <v>1478</v>
      </c>
      <c r="AA343" s="57">
        <v>26</v>
      </c>
      <c r="AB343" s="57">
        <v>52</v>
      </c>
    </row>
    <row r="344" spans="1:28" ht="24.6" customHeight="1" outlineLevel="1" x14ac:dyDescent="0.25">
      <c r="A344" s="239">
        <v>22</v>
      </c>
      <c r="B344" s="240" t="s">
        <v>1466</v>
      </c>
      <c r="C344" s="57" t="s">
        <v>66</v>
      </c>
      <c r="D344" s="58"/>
      <c r="E344" s="241">
        <v>45374</v>
      </c>
      <c r="F344" s="242" t="s">
        <v>1467</v>
      </c>
      <c r="G344" s="243" t="s">
        <v>35</v>
      </c>
      <c r="H344" s="243" t="s">
        <v>25</v>
      </c>
      <c r="I344" s="246"/>
      <c r="J344" s="57"/>
      <c r="K344" s="57"/>
      <c r="L344" s="57"/>
      <c r="M344" s="57"/>
      <c r="N344" s="247"/>
      <c r="O344" s="57"/>
      <c r="P344" s="57"/>
      <c r="Q344" s="243"/>
      <c r="R344" s="243"/>
      <c r="S344" s="243" t="s">
        <v>12</v>
      </c>
      <c r="T344" s="243"/>
      <c r="U344" s="243"/>
      <c r="V344" s="243"/>
      <c r="W344" s="244"/>
      <c r="X344" s="245">
        <v>45906</v>
      </c>
      <c r="Y344" s="58" t="s">
        <v>64</v>
      </c>
      <c r="Z344" s="58" t="s">
        <v>1478</v>
      </c>
      <c r="AA344" s="57">
        <v>26</v>
      </c>
      <c r="AB344" s="57">
        <v>26</v>
      </c>
    </row>
    <row r="345" spans="1:28" ht="24.6" customHeight="1" outlineLevel="1" x14ac:dyDescent="0.25">
      <c r="A345" s="239">
        <v>25</v>
      </c>
      <c r="B345" s="240" t="s">
        <v>1468</v>
      </c>
      <c r="C345" s="57" t="s">
        <v>66</v>
      </c>
      <c r="D345" s="267" t="s">
        <v>1772</v>
      </c>
      <c r="E345" s="241">
        <v>45227</v>
      </c>
      <c r="F345" s="242" t="s">
        <v>1469</v>
      </c>
      <c r="G345" s="243" t="s">
        <v>24</v>
      </c>
      <c r="H345" s="243" t="s">
        <v>25</v>
      </c>
      <c r="I345" s="246"/>
      <c r="J345" s="57"/>
      <c r="K345" s="57"/>
      <c r="L345" s="57"/>
      <c r="M345" s="57"/>
      <c r="N345" s="247"/>
      <c r="O345" s="57"/>
      <c r="P345" s="57"/>
      <c r="Q345" s="243"/>
      <c r="R345" s="243" t="s">
        <v>11</v>
      </c>
      <c r="S345" s="243"/>
      <c r="T345" s="243"/>
      <c r="U345" s="243"/>
      <c r="V345" s="243"/>
      <c r="W345" s="244"/>
      <c r="X345" s="245">
        <v>45906</v>
      </c>
      <c r="Y345" s="58" t="s">
        <v>64</v>
      </c>
      <c r="Z345" s="58" t="s">
        <v>1478</v>
      </c>
      <c r="AA345" s="57">
        <v>26</v>
      </c>
      <c r="AB345" s="57">
        <v>26</v>
      </c>
    </row>
    <row r="346" spans="1:28" ht="24.6" customHeight="1" outlineLevel="1" x14ac:dyDescent="0.25">
      <c r="A346" s="239">
        <v>28</v>
      </c>
      <c r="B346" s="240" t="s">
        <v>1470</v>
      </c>
      <c r="C346" s="57" t="s">
        <v>66</v>
      </c>
      <c r="D346" s="58"/>
      <c r="E346" s="241">
        <v>44256</v>
      </c>
      <c r="F346" s="242" t="s">
        <v>1471</v>
      </c>
      <c r="G346" s="243" t="s">
        <v>26</v>
      </c>
      <c r="H346" s="243" t="s">
        <v>25</v>
      </c>
      <c r="I346" s="246"/>
      <c r="J346" s="57"/>
      <c r="K346" s="57"/>
      <c r="L346" s="57"/>
      <c r="M346" s="57"/>
      <c r="N346" s="247"/>
      <c r="O346" s="57"/>
      <c r="P346" s="57"/>
      <c r="Q346" s="243"/>
      <c r="R346" s="243" t="s">
        <v>11</v>
      </c>
      <c r="S346" s="243"/>
      <c r="T346" s="243"/>
      <c r="U346" s="243"/>
      <c r="V346" s="243"/>
      <c r="W346" s="244"/>
      <c r="X346" s="245">
        <v>45906</v>
      </c>
      <c r="Y346" s="58" t="s">
        <v>64</v>
      </c>
      <c r="Z346" s="58" t="s">
        <v>1478</v>
      </c>
      <c r="AA346" s="57">
        <v>26</v>
      </c>
      <c r="AB346" s="57">
        <v>26</v>
      </c>
    </row>
    <row r="347" spans="1:28" ht="24.6" customHeight="1" outlineLevel="1" x14ac:dyDescent="0.25">
      <c r="A347" s="239">
        <v>29</v>
      </c>
      <c r="B347" s="240" t="s">
        <v>1472</v>
      </c>
      <c r="C347" s="57" t="s">
        <v>66</v>
      </c>
      <c r="D347" s="58" t="s">
        <v>687</v>
      </c>
      <c r="E347" s="241">
        <v>45300</v>
      </c>
      <c r="F347" s="242" t="s">
        <v>1473</v>
      </c>
      <c r="G347" s="243" t="s">
        <v>53</v>
      </c>
      <c r="H347" s="243" t="s">
        <v>25</v>
      </c>
      <c r="I347" s="246"/>
      <c r="J347" s="57"/>
      <c r="K347" s="57"/>
      <c r="L347" s="57"/>
      <c r="M347" s="57"/>
      <c r="N347" s="247"/>
      <c r="O347" s="57"/>
      <c r="P347" s="57"/>
      <c r="Q347" s="243"/>
      <c r="R347" s="243" t="s">
        <v>11</v>
      </c>
      <c r="S347" s="243"/>
      <c r="T347" s="243"/>
      <c r="U347" s="243"/>
      <c r="V347" s="243"/>
      <c r="W347" s="244"/>
      <c r="X347" s="245">
        <v>45906</v>
      </c>
      <c r="Y347" s="58" t="s">
        <v>64</v>
      </c>
      <c r="Z347" s="58" t="s">
        <v>1478</v>
      </c>
      <c r="AA347" s="57">
        <v>26</v>
      </c>
      <c r="AB347" s="57">
        <v>26</v>
      </c>
    </row>
    <row r="348" spans="1:28" ht="24.6" customHeight="1" outlineLevel="1" x14ac:dyDescent="0.25">
      <c r="A348" s="239">
        <v>32</v>
      </c>
      <c r="B348" s="240" t="s">
        <v>325</v>
      </c>
      <c r="C348" s="57" t="s">
        <v>66</v>
      </c>
      <c r="D348" s="58" t="s">
        <v>819</v>
      </c>
      <c r="E348" s="241">
        <v>44263</v>
      </c>
      <c r="F348" s="242" t="s">
        <v>1475</v>
      </c>
      <c r="G348" s="243" t="s">
        <v>27</v>
      </c>
      <c r="H348" s="243" t="s">
        <v>25</v>
      </c>
      <c r="I348" s="246"/>
      <c r="J348" s="57"/>
      <c r="K348" s="57"/>
      <c r="L348" s="57" t="s">
        <v>136</v>
      </c>
      <c r="M348" s="57"/>
      <c r="N348" s="247"/>
      <c r="O348" s="57"/>
      <c r="P348" s="57"/>
      <c r="Q348" s="243"/>
      <c r="R348" s="243" t="s">
        <v>11</v>
      </c>
      <c r="S348" s="243"/>
      <c r="T348" s="243"/>
      <c r="U348" s="243"/>
      <c r="V348" s="243"/>
      <c r="W348" s="244"/>
      <c r="X348" s="245">
        <v>45906</v>
      </c>
      <c r="Y348" s="58" t="s">
        <v>64</v>
      </c>
      <c r="Z348" s="58" t="s">
        <v>1478</v>
      </c>
      <c r="AA348" s="57">
        <v>26</v>
      </c>
      <c r="AB348" s="57">
        <v>52</v>
      </c>
    </row>
    <row r="349" spans="1:28" ht="24.6" customHeight="1" outlineLevel="1" x14ac:dyDescent="0.25">
      <c r="A349" s="239">
        <v>33</v>
      </c>
      <c r="B349" s="240" t="s">
        <v>1780</v>
      </c>
      <c r="C349" s="57" t="s">
        <v>66</v>
      </c>
      <c r="D349" s="267" t="s">
        <v>1771</v>
      </c>
      <c r="E349" s="241">
        <v>41576</v>
      </c>
      <c r="F349" s="242" t="s">
        <v>1477</v>
      </c>
      <c r="G349" s="243" t="s">
        <v>39</v>
      </c>
      <c r="H349" s="243" t="s">
        <v>25</v>
      </c>
      <c r="I349" s="246"/>
      <c r="J349" s="57"/>
      <c r="K349" s="57"/>
      <c r="L349" s="57"/>
      <c r="M349" s="57"/>
      <c r="N349" s="247" t="s">
        <v>141</v>
      </c>
      <c r="O349" s="57"/>
      <c r="P349" s="57"/>
      <c r="Q349" s="243"/>
      <c r="R349" s="243"/>
      <c r="S349" s="243"/>
      <c r="T349" s="243" t="s">
        <v>13</v>
      </c>
      <c r="U349" s="243"/>
      <c r="V349" s="243"/>
      <c r="W349" s="244"/>
      <c r="X349" s="245">
        <v>45906</v>
      </c>
      <c r="Y349" s="58" t="s">
        <v>64</v>
      </c>
      <c r="Z349" s="58" t="s">
        <v>1478</v>
      </c>
      <c r="AA349" s="57">
        <v>26</v>
      </c>
      <c r="AB349" s="57">
        <v>52</v>
      </c>
    </row>
    <row r="350" spans="1:28" ht="25.5" customHeight="1" x14ac:dyDescent="0.3">
      <c r="A350" s="297" t="s">
        <v>1479</v>
      </c>
      <c r="B350" s="298"/>
      <c r="C350" s="299" t="s">
        <v>1480</v>
      </c>
      <c r="D350" s="300"/>
      <c r="E350" s="300"/>
      <c r="F350" s="300"/>
      <c r="G350" s="300"/>
      <c r="H350" s="300"/>
      <c r="I350" s="300"/>
      <c r="J350" s="300"/>
      <c r="K350" s="300"/>
      <c r="L350" s="300"/>
      <c r="M350" s="300"/>
      <c r="N350" s="300"/>
      <c r="O350" s="300"/>
      <c r="P350" s="300"/>
      <c r="Q350" s="300"/>
      <c r="R350" s="300"/>
      <c r="S350" s="300"/>
      <c r="T350" s="300"/>
      <c r="U350" s="300"/>
      <c r="V350" s="300"/>
      <c r="W350" s="300"/>
      <c r="X350" s="300"/>
      <c r="Y350" s="300"/>
      <c r="Z350" s="300"/>
      <c r="AA350" s="300"/>
      <c r="AB350" s="300"/>
    </row>
    <row r="351" spans="1:28" ht="24.6" customHeight="1" outlineLevel="1" x14ac:dyDescent="0.25">
      <c r="A351" s="239">
        <v>4</v>
      </c>
      <c r="B351" s="240" t="s">
        <v>1384</v>
      </c>
      <c r="C351" s="57" t="s">
        <v>67</v>
      </c>
      <c r="D351" s="267" t="s">
        <v>1751</v>
      </c>
      <c r="E351" s="241">
        <v>45254</v>
      </c>
      <c r="F351" s="242" t="s">
        <v>1385</v>
      </c>
      <c r="G351" s="243" t="s">
        <v>24</v>
      </c>
      <c r="H351" s="243" t="s">
        <v>25</v>
      </c>
      <c r="I351" s="246"/>
      <c r="J351" s="57"/>
      <c r="K351" s="57" t="s">
        <v>135</v>
      </c>
      <c r="L351" s="57"/>
      <c r="M351" s="57"/>
      <c r="N351" s="247"/>
      <c r="O351" s="57"/>
      <c r="P351" s="57"/>
      <c r="Q351" s="243"/>
      <c r="R351" s="243" t="s">
        <v>11</v>
      </c>
      <c r="S351" s="243"/>
      <c r="T351" s="243"/>
      <c r="U351" s="243"/>
      <c r="V351" s="243"/>
      <c r="W351" s="244"/>
      <c r="X351" s="245">
        <v>45913</v>
      </c>
      <c r="Y351" s="58" t="s">
        <v>11</v>
      </c>
      <c r="Z351" s="58" t="s">
        <v>988</v>
      </c>
      <c r="AA351" s="57">
        <v>19</v>
      </c>
      <c r="AB351" s="57">
        <v>19</v>
      </c>
    </row>
    <row r="352" spans="1:28" ht="24.6" customHeight="1" outlineLevel="1" x14ac:dyDescent="0.25">
      <c r="A352" s="239">
        <v>7</v>
      </c>
      <c r="B352" s="240" t="s">
        <v>1606</v>
      </c>
      <c r="C352" s="57" t="s">
        <v>67</v>
      </c>
      <c r="D352" s="58" t="s">
        <v>1779</v>
      </c>
      <c r="E352" s="241">
        <v>42958</v>
      </c>
      <c r="F352" s="242" t="s">
        <v>1488</v>
      </c>
      <c r="G352" s="243" t="s">
        <v>39</v>
      </c>
      <c r="H352" s="243" t="s">
        <v>25</v>
      </c>
      <c r="I352" s="246"/>
      <c r="J352" s="57"/>
      <c r="K352" s="57"/>
      <c r="L352" s="57"/>
      <c r="M352" s="57" t="s">
        <v>140</v>
      </c>
      <c r="N352" s="247"/>
      <c r="O352" s="57"/>
      <c r="P352" s="57"/>
      <c r="Q352" s="243"/>
      <c r="R352" s="243"/>
      <c r="S352" s="243"/>
      <c r="T352" s="243" t="s">
        <v>13</v>
      </c>
      <c r="U352" s="243"/>
      <c r="V352" s="243"/>
      <c r="W352" s="244"/>
      <c r="X352" s="245">
        <v>45913</v>
      </c>
      <c r="Y352" s="58" t="s">
        <v>11</v>
      </c>
      <c r="Z352" s="58" t="s">
        <v>988</v>
      </c>
      <c r="AA352" s="57">
        <v>19</v>
      </c>
      <c r="AB352" s="57">
        <v>19</v>
      </c>
    </row>
    <row r="353" spans="1:28" ht="24.6" customHeight="1" outlineLevel="1" x14ac:dyDescent="0.25">
      <c r="A353" s="239">
        <v>13</v>
      </c>
      <c r="B353" s="240" t="s">
        <v>1489</v>
      </c>
      <c r="C353" s="57" t="s">
        <v>66</v>
      </c>
      <c r="D353" s="58" t="s">
        <v>1182</v>
      </c>
      <c r="E353" s="241">
        <v>45419</v>
      </c>
      <c r="F353" s="242" t="s">
        <v>1490</v>
      </c>
      <c r="G353" s="243" t="s">
        <v>35</v>
      </c>
      <c r="H353" s="243" t="s">
        <v>25</v>
      </c>
      <c r="I353" s="246"/>
      <c r="J353" s="57" t="s">
        <v>138</v>
      </c>
      <c r="K353" s="57"/>
      <c r="L353" s="57"/>
      <c r="M353" s="57"/>
      <c r="N353" s="247"/>
      <c r="O353" s="57"/>
      <c r="P353" s="57"/>
      <c r="Q353" s="243"/>
      <c r="R353" s="243"/>
      <c r="S353" s="243" t="s">
        <v>12</v>
      </c>
      <c r="T353" s="243"/>
      <c r="U353" s="243"/>
      <c r="V353" s="243"/>
      <c r="W353" s="244"/>
      <c r="X353" s="245">
        <v>45913</v>
      </c>
      <c r="Y353" s="58" t="s">
        <v>11</v>
      </c>
      <c r="Z353" s="58" t="s">
        <v>988</v>
      </c>
      <c r="AA353" s="57">
        <v>19</v>
      </c>
      <c r="AB353" s="57">
        <v>19</v>
      </c>
    </row>
    <row r="354" spans="1:28" ht="24.6" customHeight="1" outlineLevel="1" x14ac:dyDescent="0.25">
      <c r="A354" s="239">
        <v>19</v>
      </c>
      <c r="B354" s="240" t="s">
        <v>1491</v>
      </c>
      <c r="C354" s="57" t="s">
        <v>66</v>
      </c>
      <c r="D354" s="58" t="s">
        <v>1182</v>
      </c>
      <c r="E354" s="241">
        <v>44850</v>
      </c>
      <c r="F354" s="242" t="s">
        <v>1492</v>
      </c>
      <c r="G354" s="243" t="s">
        <v>27</v>
      </c>
      <c r="H354" s="243" t="s">
        <v>25</v>
      </c>
      <c r="I354" s="246"/>
      <c r="J354" s="57"/>
      <c r="K354" s="57"/>
      <c r="L354" s="57" t="s">
        <v>136</v>
      </c>
      <c r="M354" s="57"/>
      <c r="N354" s="247"/>
      <c r="O354" s="57"/>
      <c r="P354" s="57"/>
      <c r="Q354" s="243"/>
      <c r="R354" s="243" t="s">
        <v>11</v>
      </c>
      <c r="S354" s="243"/>
      <c r="T354" s="243"/>
      <c r="U354" s="243"/>
      <c r="V354" s="243"/>
      <c r="W354" s="244"/>
      <c r="X354" s="245">
        <v>45913</v>
      </c>
      <c r="Y354" s="58" t="s">
        <v>11</v>
      </c>
      <c r="Z354" s="58" t="s">
        <v>988</v>
      </c>
      <c r="AA354" s="57">
        <v>19</v>
      </c>
      <c r="AB354" s="57">
        <v>19</v>
      </c>
    </row>
    <row r="355" spans="1:28" ht="25.5" customHeight="1" x14ac:dyDescent="0.3">
      <c r="A355" s="297" t="s">
        <v>1493</v>
      </c>
      <c r="B355" s="298"/>
      <c r="C355" s="299" t="s">
        <v>1494</v>
      </c>
      <c r="D355" s="300"/>
      <c r="E355" s="300"/>
      <c r="F355" s="300"/>
      <c r="G355" s="300"/>
      <c r="H355" s="300"/>
      <c r="I355" s="300"/>
      <c r="J355" s="300"/>
      <c r="K355" s="300"/>
      <c r="L355" s="300"/>
      <c r="M355" s="300"/>
      <c r="N355" s="300"/>
      <c r="O355" s="300"/>
      <c r="P355" s="300"/>
      <c r="Q355" s="300"/>
      <c r="R355" s="300"/>
      <c r="S355" s="300"/>
      <c r="T355" s="300"/>
      <c r="U355" s="300"/>
      <c r="V355" s="300"/>
      <c r="W355" s="300"/>
      <c r="X355" s="300"/>
      <c r="Y355" s="300"/>
      <c r="Z355" s="300"/>
      <c r="AA355" s="300"/>
      <c r="AB355" s="300"/>
    </row>
    <row r="356" spans="1:28" ht="24.6" customHeight="1" outlineLevel="1" x14ac:dyDescent="0.25">
      <c r="A356" s="239">
        <v>5</v>
      </c>
      <c r="B356" s="240" t="s">
        <v>1725</v>
      </c>
      <c r="C356" s="57" t="s">
        <v>67</v>
      </c>
      <c r="D356" s="58" t="s">
        <v>117</v>
      </c>
      <c r="E356" s="241">
        <v>45344</v>
      </c>
      <c r="F356" s="242" t="s">
        <v>1496</v>
      </c>
      <c r="G356" s="243" t="s">
        <v>24</v>
      </c>
      <c r="H356" s="243" t="s">
        <v>25</v>
      </c>
      <c r="I356" s="246"/>
      <c r="J356" s="57"/>
      <c r="K356" s="57"/>
      <c r="L356" s="57"/>
      <c r="M356" s="57"/>
      <c r="N356" s="247"/>
      <c r="O356" s="57"/>
      <c r="P356" s="57"/>
      <c r="Q356" s="243"/>
      <c r="R356" s="243" t="s">
        <v>11</v>
      </c>
      <c r="S356" s="243"/>
      <c r="T356" s="243"/>
      <c r="U356" s="243"/>
      <c r="V356" s="243"/>
      <c r="W356" s="244"/>
      <c r="X356" s="245">
        <v>45914</v>
      </c>
      <c r="Y356" s="58" t="s">
        <v>64</v>
      </c>
      <c r="Z356" s="58" t="s">
        <v>374</v>
      </c>
      <c r="AA356" s="57">
        <v>23</v>
      </c>
      <c r="AB356" s="57">
        <v>23</v>
      </c>
    </row>
    <row r="357" spans="1:28" ht="24.6" customHeight="1" outlineLevel="1" x14ac:dyDescent="0.25">
      <c r="A357" s="239">
        <v>6</v>
      </c>
      <c r="B357" s="240" t="s">
        <v>1726</v>
      </c>
      <c r="C357" s="57" t="s">
        <v>67</v>
      </c>
      <c r="D357" s="58" t="s">
        <v>1632</v>
      </c>
      <c r="E357" s="241">
        <v>45036</v>
      </c>
      <c r="F357" s="242" t="s">
        <v>1498</v>
      </c>
      <c r="G357" s="243" t="s">
        <v>26</v>
      </c>
      <c r="H357" s="243" t="s">
        <v>25</v>
      </c>
      <c r="I357" s="246"/>
      <c r="J357" s="57"/>
      <c r="K357" s="57" t="s">
        <v>135</v>
      </c>
      <c r="L357" s="57"/>
      <c r="M357" s="57"/>
      <c r="N357" s="247"/>
      <c r="O357" s="57"/>
      <c r="P357" s="57"/>
      <c r="Q357" s="243"/>
      <c r="R357" s="243" t="s">
        <v>11</v>
      </c>
      <c r="S357" s="243"/>
      <c r="T357" s="243"/>
      <c r="U357" s="243"/>
      <c r="V357" s="243"/>
      <c r="W357" s="244"/>
      <c r="X357" s="245">
        <v>45914</v>
      </c>
      <c r="Y357" s="58" t="s">
        <v>64</v>
      </c>
      <c r="Z357" s="58" t="s">
        <v>374</v>
      </c>
      <c r="AA357" s="57">
        <v>23</v>
      </c>
      <c r="AB357" s="57">
        <v>46</v>
      </c>
    </row>
    <row r="358" spans="1:28" ht="24.6" customHeight="1" outlineLevel="1" x14ac:dyDescent="0.25">
      <c r="A358" s="239">
        <v>9</v>
      </c>
      <c r="B358" s="240" t="s">
        <v>375</v>
      </c>
      <c r="C358" s="57" t="s">
        <v>67</v>
      </c>
      <c r="D358" s="58" t="s">
        <v>44</v>
      </c>
      <c r="E358" s="241">
        <v>44023</v>
      </c>
      <c r="F358" s="242" t="s">
        <v>361</v>
      </c>
      <c r="G358" s="243" t="s">
        <v>53</v>
      </c>
      <c r="H358" s="243" t="s">
        <v>25</v>
      </c>
      <c r="I358" s="246"/>
      <c r="J358" s="57"/>
      <c r="K358" s="57"/>
      <c r="L358" s="57"/>
      <c r="M358" s="57"/>
      <c r="N358" s="247"/>
      <c r="O358" s="57"/>
      <c r="P358" s="57"/>
      <c r="Q358" s="243"/>
      <c r="R358" s="243" t="s">
        <v>11</v>
      </c>
      <c r="S358" s="243"/>
      <c r="T358" s="243"/>
      <c r="U358" s="243"/>
      <c r="V358" s="243"/>
      <c r="W358" s="244"/>
      <c r="X358" s="245">
        <v>45914</v>
      </c>
      <c r="Y358" s="58" t="s">
        <v>64</v>
      </c>
      <c r="Z358" s="58" t="s">
        <v>374</v>
      </c>
      <c r="AA358" s="57">
        <v>23</v>
      </c>
      <c r="AB358" s="57">
        <v>23</v>
      </c>
    </row>
    <row r="359" spans="1:28" ht="24.6" customHeight="1" outlineLevel="1" x14ac:dyDescent="0.25">
      <c r="A359" s="239">
        <v>11</v>
      </c>
      <c r="B359" s="240" t="s">
        <v>1727</v>
      </c>
      <c r="C359" s="57" t="s">
        <v>67</v>
      </c>
      <c r="D359" s="58" t="s">
        <v>72</v>
      </c>
      <c r="E359" s="241">
        <v>44984</v>
      </c>
      <c r="F359" s="242" t="s">
        <v>1500</v>
      </c>
      <c r="G359" s="243" t="s">
        <v>27</v>
      </c>
      <c r="H359" s="243" t="s">
        <v>25</v>
      </c>
      <c r="I359" s="246"/>
      <c r="J359" s="57"/>
      <c r="K359" s="57"/>
      <c r="L359" s="57"/>
      <c r="M359" s="57"/>
      <c r="N359" s="247"/>
      <c r="O359" s="57"/>
      <c r="P359" s="57"/>
      <c r="Q359" s="243"/>
      <c r="R359" s="243" t="s">
        <v>11</v>
      </c>
      <c r="S359" s="243"/>
      <c r="T359" s="243"/>
      <c r="U359" s="243"/>
      <c r="V359" s="243"/>
      <c r="W359" s="244"/>
      <c r="X359" s="245">
        <v>45914</v>
      </c>
      <c r="Y359" s="58" t="s">
        <v>64</v>
      </c>
      <c r="Z359" s="58" t="s">
        <v>374</v>
      </c>
      <c r="AA359" s="57">
        <v>23</v>
      </c>
      <c r="AB359" s="57">
        <v>23</v>
      </c>
    </row>
    <row r="360" spans="1:28" ht="24.6" customHeight="1" outlineLevel="1" x14ac:dyDescent="0.25">
      <c r="A360" s="239">
        <v>14</v>
      </c>
      <c r="B360" s="240" t="s">
        <v>356</v>
      </c>
      <c r="C360" s="57" t="s">
        <v>67</v>
      </c>
      <c r="D360" s="267" t="s">
        <v>381</v>
      </c>
      <c r="E360" s="241">
        <v>42122</v>
      </c>
      <c r="F360" s="242" t="s">
        <v>364</v>
      </c>
      <c r="G360" s="243" t="s">
        <v>39</v>
      </c>
      <c r="H360" s="243" t="s">
        <v>25</v>
      </c>
      <c r="I360" s="246"/>
      <c r="J360" s="57"/>
      <c r="K360" s="57"/>
      <c r="L360" s="57"/>
      <c r="M360" s="57" t="s">
        <v>140</v>
      </c>
      <c r="N360" s="247"/>
      <c r="O360" s="57"/>
      <c r="P360" s="57"/>
      <c r="Q360" s="243"/>
      <c r="R360" s="243"/>
      <c r="S360" s="243"/>
      <c r="T360" s="243" t="s">
        <v>13</v>
      </c>
      <c r="U360" s="243"/>
      <c r="V360" s="243"/>
      <c r="W360" s="244"/>
      <c r="X360" s="245">
        <v>45914</v>
      </c>
      <c r="Y360" s="58" t="s">
        <v>64</v>
      </c>
      <c r="Z360" s="58" t="s">
        <v>374</v>
      </c>
      <c r="AA360" s="57">
        <v>23</v>
      </c>
      <c r="AB360" s="57">
        <v>46</v>
      </c>
    </row>
    <row r="361" spans="1:28" ht="24.6" customHeight="1" outlineLevel="1" x14ac:dyDescent="0.25">
      <c r="A361" s="239">
        <v>17</v>
      </c>
      <c r="B361" s="240" t="s">
        <v>1501</v>
      </c>
      <c r="C361" s="57" t="s">
        <v>66</v>
      </c>
      <c r="D361" s="267" t="s">
        <v>1773</v>
      </c>
      <c r="E361" s="241">
        <v>45234</v>
      </c>
      <c r="F361" s="242" t="s">
        <v>1502</v>
      </c>
      <c r="G361" s="243" t="s">
        <v>24</v>
      </c>
      <c r="H361" s="243" t="s">
        <v>25</v>
      </c>
      <c r="I361" s="246"/>
      <c r="J361" s="57"/>
      <c r="K361" s="57"/>
      <c r="L361" s="57" t="s">
        <v>136</v>
      </c>
      <c r="M361" s="57"/>
      <c r="N361" s="247"/>
      <c r="O361" s="57"/>
      <c r="P361" s="57"/>
      <c r="Q361" s="243"/>
      <c r="R361" s="243" t="s">
        <v>11</v>
      </c>
      <c r="S361" s="243"/>
      <c r="T361" s="243"/>
      <c r="U361" s="243"/>
      <c r="V361" s="243"/>
      <c r="W361" s="244"/>
      <c r="X361" s="245">
        <v>45914</v>
      </c>
      <c r="Y361" s="58" t="s">
        <v>64</v>
      </c>
      <c r="Z361" s="58" t="s">
        <v>374</v>
      </c>
      <c r="AA361" s="57">
        <v>23</v>
      </c>
      <c r="AB361" s="57">
        <v>46</v>
      </c>
    </row>
    <row r="362" spans="1:28" ht="24.6" customHeight="1" outlineLevel="1" x14ac:dyDescent="0.25">
      <c r="A362" s="239">
        <v>20</v>
      </c>
      <c r="B362" s="240" t="s">
        <v>1459</v>
      </c>
      <c r="C362" s="57" t="s">
        <v>66</v>
      </c>
      <c r="D362" s="267" t="s">
        <v>1752</v>
      </c>
      <c r="E362" s="241">
        <v>44744</v>
      </c>
      <c r="F362" s="242" t="s">
        <v>1460</v>
      </c>
      <c r="G362" s="243" t="s">
        <v>26</v>
      </c>
      <c r="H362" s="243" t="s">
        <v>25</v>
      </c>
      <c r="I362" s="246"/>
      <c r="J362" s="57"/>
      <c r="K362" s="57"/>
      <c r="L362" s="57"/>
      <c r="M362" s="57"/>
      <c r="N362" s="247"/>
      <c r="O362" s="57"/>
      <c r="P362" s="57"/>
      <c r="Q362" s="243"/>
      <c r="R362" s="243" t="s">
        <v>11</v>
      </c>
      <c r="S362" s="243"/>
      <c r="T362" s="243"/>
      <c r="U362" s="243"/>
      <c r="V362" s="243"/>
      <c r="W362" s="244"/>
      <c r="X362" s="245">
        <v>45914</v>
      </c>
      <c r="Y362" s="58" t="s">
        <v>64</v>
      </c>
      <c r="Z362" s="58" t="s">
        <v>374</v>
      </c>
      <c r="AA362" s="57">
        <v>23</v>
      </c>
      <c r="AB362" s="57">
        <v>23</v>
      </c>
    </row>
    <row r="363" spans="1:28" ht="24.6" customHeight="1" outlineLevel="1" x14ac:dyDescent="0.25">
      <c r="A363" s="239">
        <v>22</v>
      </c>
      <c r="B363" s="240" t="s">
        <v>359</v>
      </c>
      <c r="C363" s="57" t="s">
        <v>66</v>
      </c>
      <c r="D363" s="58" t="s">
        <v>72</v>
      </c>
      <c r="E363" s="241">
        <v>44107</v>
      </c>
      <c r="F363" s="242" t="s">
        <v>370</v>
      </c>
      <c r="G363" s="243" t="s">
        <v>53</v>
      </c>
      <c r="H363" s="243" t="s">
        <v>25</v>
      </c>
      <c r="I363" s="246"/>
      <c r="J363" s="57"/>
      <c r="K363" s="57"/>
      <c r="L363" s="57"/>
      <c r="M363" s="57"/>
      <c r="N363" s="247"/>
      <c r="O363" s="57"/>
      <c r="P363" s="57"/>
      <c r="Q363" s="243"/>
      <c r="R363" s="243" t="s">
        <v>11</v>
      </c>
      <c r="S363" s="243"/>
      <c r="T363" s="243"/>
      <c r="U363" s="243"/>
      <c r="V363" s="243"/>
      <c r="W363" s="244"/>
      <c r="X363" s="245">
        <v>45914</v>
      </c>
      <c r="Y363" s="58" t="s">
        <v>64</v>
      </c>
      <c r="Z363" s="58" t="s">
        <v>374</v>
      </c>
      <c r="AA363" s="57">
        <v>23</v>
      </c>
      <c r="AB363" s="57">
        <v>23</v>
      </c>
    </row>
    <row r="364" spans="1:28" ht="24.6" customHeight="1" outlineLevel="1" x14ac:dyDescent="0.25">
      <c r="A364" s="239">
        <v>23</v>
      </c>
      <c r="B364" s="240" t="s">
        <v>1504</v>
      </c>
      <c r="C364" s="57" t="s">
        <v>66</v>
      </c>
      <c r="D364" s="267" t="s">
        <v>1770</v>
      </c>
      <c r="E364" s="241">
        <v>44624</v>
      </c>
      <c r="F364" s="242" t="s">
        <v>1505</v>
      </c>
      <c r="G364" s="243" t="s">
        <v>27</v>
      </c>
      <c r="H364" s="243" t="s">
        <v>25</v>
      </c>
      <c r="I364" s="246"/>
      <c r="J364" s="57"/>
      <c r="K364" s="57"/>
      <c r="L364" s="57"/>
      <c r="M364" s="57"/>
      <c r="N364" s="247"/>
      <c r="O364" s="57"/>
      <c r="P364" s="57"/>
      <c r="Q364" s="243"/>
      <c r="R364" s="243" t="s">
        <v>11</v>
      </c>
      <c r="S364" s="243"/>
      <c r="T364" s="243"/>
      <c r="U364" s="243"/>
      <c r="V364" s="243"/>
      <c r="W364" s="244"/>
      <c r="X364" s="245">
        <v>45914</v>
      </c>
      <c r="Y364" s="58" t="s">
        <v>64</v>
      </c>
      <c r="Z364" s="58" t="s">
        <v>374</v>
      </c>
      <c r="AA364" s="57">
        <v>23</v>
      </c>
      <c r="AB364" s="57">
        <v>23</v>
      </c>
    </row>
    <row r="365" spans="1:28" ht="25.5" customHeight="1" x14ac:dyDescent="0.3">
      <c r="A365" s="297" t="s">
        <v>1506</v>
      </c>
      <c r="B365" s="298"/>
      <c r="C365" s="299" t="s">
        <v>1507</v>
      </c>
      <c r="D365" s="300"/>
      <c r="E365" s="300"/>
      <c r="F365" s="300"/>
      <c r="G365" s="300"/>
      <c r="H365" s="300"/>
      <c r="I365" s="300"/>
      <c r="J365" s="300"/>
      <c r="K365" s="300"/>
      <c r="L365" s="300"/>
      <c r="M365" s="300"/>
      <c r="N365" s="300"/>
      <c r="O365" s="300"/>
      <c r="P365" s="300"/>
      <c r="Q365" s="300"/>
      <c r="R365" s="300"/>
      <c r="S365" s="300"/>
      <c r="T365" s="300"/>
      <c r="U365" s="300"/>
      <c r="V365" s="300"/>
      <c r="W365" s="300"/>
      <c r="X365" s="300"/>
      <c r="Y365" s="300"/>
      <c r="Z365" s="300"/>
      <c r="AA365" s="300"/>
      <c r="AB365" s="300"/>
    </row>
    <row r="366" spans="1:28" ht="24.6" customHeight="1" outlineLevel="1" x14ac:dyDescent="0.25">
      <c r="A366" s="239">
        <v>4</v>
      </c>
      <c r="B366" s="240" t="s">
        <v>1728</v>
      </c>
      <c r="C366" s="57" t="s">
        <v>67</v>
      </c>
      <c r="D366" s="58" t="s">
        <v>72</v>
      </c>
      <c r="E366" s="241">
        <v>45449</v>
      </c>
      <c r="F366" s="242" t="s">
        <v>1509</v>
      </c>
      <c r="G366" s="243" t="s">
        <v>35</v>
      </c>
      <c r="H366" s="243" t="s">
        <v>25</v>
      </c>
      <c r="I366" s="246" t="s">
        <v>137</v>
      </c>
      <c r="J366" s="57"/>
      <c r="K366" s="57"/>
      <c r="L366" s="57"/>
      <c r="M366" s="57"/>
      <c r="N366" s="247"/>
      <c r="O366" s="57"/>
      <c r="P366" s="57"/>
      <c r="Q366" s="243"/>
      <c r="R366" s="243"/>
      <c r="S366" s="243" t="s">
        <v>12</v>
      </c>
      <c r="T366" s="243"/>
      <c r="U366" s="243"/>
      <c r="V366" s="243"/>
      <c r="W366" s="244"/>
      <c r="X366" s="245">
        <v>45921</v>
      </c>
      <c r="Y366" s="58" t="s">
        <v>11</v>
      </c>
      <c r="Z366" s="58" t="s">
        <v>318</v>
      </c>
      <c r="AA366" s="57">
        <v>20</v>
      </c>
      <c r="AB366" s="57">
        <v>20</v>
      </c>
    </row>
    <row r="367" spans="1:28" ht="24.6" customHeight="1" outlineLevel="1" x14ac:dyDescent="0.25">
      <c r="A367" s="239">
        <v>8</v>
      </c>
      <c r="B367" s="240" t="s">
        <v>1510</v>
      </c>
      <c r="C367" s="57" t="s">
        <v>67</v>
      </c>
      <c r="D367" s="58" t="s">
        <v>266</v>
      </c>
      <c r="E367" s="241">
        <v>45274</v>
      </c>
      <c r="F367" s="242" t="s">
        <v>1511</v>
      </c>
      <c r="G367" s="243" t="s">
        <v>27</v>
      </c>
      <c r="H367" s="243" t="s">
        <v>25</v>
      </c>
      <c r="I367" s="246"/>
      <c r="J367" s="57"/>
      <c r="K367" s="57" t="s">
        <v>135</v>
      </c>
      <c r="L367" s="57"/>
      <c r="M367" s="57"/>
      <c r="N367" s="247"/>
      <c r="O367" s="57"/>
      <c r="P367" s="57"/>
      <c r="Q367" s="243"/>
      <c r="R367" s="243" t="s">
        <v>11</v>
      </c>
      <c r="S367" s="243"/>
      <c r="T367" s="243"/>
      <c r="U367" s="243"/>
      <c r="V367" s="243"/>
      <c r="W367" s="244"/>
      <c r="X367" s="245">
        <v>45921</v>
      </c>
      <c r="Y367" s="58" t="s">
        <v>11</v>
      </c>
      <c r="Z367" s="58" t="s">
        <v>318</v>
      </c>
      <c r="AA367" s="57">
        <v>20</v>
      </c>
      <c r="AB367" s="57">
        <v>20</v>
      </c>
    </row>
    <row r="368" spans="1:28" ht="24.6" customHeight="1" outlineLevel="1" x14ac:dyDescent="0.25">
      <c r="A368" s="239">
        <v>12</v>
      </c>
      <c r="B368" s="240" t="s">
        <v>1512</v>
      </c>
      <c r="C368" s="57" t="s">
        <v>66</v>
      </c>
      <c r="D368" s="58"/>
      <c r="E368" s="241">
        <v>45559</v>
      </c>
      <c r="F368" s="242" t="s">
        <v>1513</v>
      </c>
      <c r="G368" s="243" t="s">
        <v>23</v>
      </c>
      <c r="H368" s="243" t="s">
        <v>25</v>
      </c>
      <c r="I368" s="246"/>
      <c r="J368" s="57" t="s">
        <v>138</v>
      </c>
      <c r="K368" s="57"/>
      <c r="L368" s="57"/>
      <c r="M368" s="57"/>
      <c r="N368" s="247"/>
      <c r="O368" s="57"/>
      <c r="P368" s="57"/>
      <c r="Q368" s="243"/>
      <c r="R368" s="243"/>
      <c r="S368" s="243" t="s">
        <v>12</v>
      </c>
      <c r="T368" s="243"/>
      <c r="U368" s="243"/>
      <c r="V368" s="243"/>
      <c r="W368" s="244"/>
      <c r="X368" s="245">
        <v>45921</v>
      </c>
      <c r="Y368" s="58" t="s">
        <v>11</v>
      </c>
      <c r="Z368" s="58" t="s">
        <v>318</v>
      </c>
      <c r="AA368" s="57">
        <v>20</v>
      </c>
      <c r="AB368" s="57">
        <v>20</v>
      </c>
    </row>
    <row r="369" spans="1:28" ht="24.6" customHeight="1" outlineLevel="1" x14ac:dyDescent="0.25">
      <c r="A369" s="239">
        <v>19</v>
      </c>
      <c r="B369" s="240" t="s">
        <v>299</v>
      </c>
      <c r="C369" s="57" t="s">
        <v>66</v>
      </c>
      <c r="D369" s="58" t="s">
        <v>266</v>
      </c>
      <c r="E369" s="241">
        <v>43487</v>
      </c>
      <c r="F369" s="242" t="s">
        <v>1011</v>
      </c>
      <c r="G369" s="243" t="s">
        <v>27</v>
      </c>
      <c r="H369" s="243" t="s">
        <v>25</v>
      </c>
      <c r="I369" s="246"/>
      <c r="J369" s="57"/>
      <c r="K369" s="57"/>
      <c r="L369" s="57" t="s">
        <v>136</v>
      </c>
      <c r="M369" s="57"/>
      <c r="N369" s="247"/>
      <c r="O369" s="57"/>
      <c r="P369" s="57"/>
      <c r="Q369" s="243"/>
      <c r="R369" s="243" t="s">
        <v>11</v>
      </c>
      <c r="S369" s="243"/>
      <c r="T369" s="243"/>
      <c r="U369" s="243"/>
      <c r="V369" s="243"/>
      <c r="W369" s="244"/>
      <c r="X369" s="245">
        <v>45921</v>
      </c>
      <c r="Y369" s="58" t="s">
        <v>11</v>
      </c>
      <c r="Z369" s="58" t="s">
        <v>318</v>
      </c>
      <c r="AA369" s="57">
        <v>20</v>
      </c>
      <c r="AB369" s="57">
        <v>20</v>
      </c>
    </row>
    <row r="370" spans="1:28" ht="24.6" customHeight="1" outlineLevel="1" x14ac:dyDescent="0.25">
      <c r="A370" s="239">
        <v>20</v>
      </c>
      <c r="B370" s="240" t="s">
        <v>298</v>
      </c>
      <c r="C370" s="57" t="s">
        <v>66</v>
      </c>
      <c r="D370" s="267" t="s">
        <v>1774</v>
      </c>
      <c r="E370" s="241">
        <v>42044</v>
      </c>
      <c r="F370" s="242" t="s">
        <v>310</v>
      </c>
      <c r="G370" s="243" t="s">
        <v>39</v>
      </c>
      <c r="H370" s="243" t="s">
        <v>25</v>
      </c>
      <c r="I370" s="246"/>
      <c r="J370" s="57"/>
      <c r="K370" s="57"/>
      <c r="L370" s="57"/>
      <c r="M370" s="57"/>
      <c r="N370" s="247" t="s">
        <v>141</v>
      </c>
      <c r="O370" s="57"/>
      <c r="P370" s="57"/>
      <c r="Q370" s="243"/>
      <c r="R370" s="243"/>
      <c r="S370" s="243"/>
      <c r="T370" s="243" t="s">
        <v>13</v>
      </c>
      <c r="U370" s="243"/>
      <c r="V370" s="243"/>
      <c r="W370" s="244"/>
      <c r="X370" s="245">
        <v>45921</v>
      </c>
      <c r="Y370" s="58" t="s">
        <v>11</v>
      </c>
      <c r="Z370" s="58" t="s">
        <v>318</v>
      </c>
      <c r="AA370" s="57">
        <v>20</v>
      </c>
      <c r="AB370" s="57">
        <v>20</v>
      </c>
    </row>
    <row r="371" spans="1:28" ht="25.5" customHeight="1" x14ac:dyDescent="0.3">
      <c r="A371" s="297" t="s">
        <v>1514</v>
      </c>
      <c r="B371" s="298"/>
      <c r="C371" s="299" t="s">
        <v>1515</v>
      </c>
      <c r="D371" s="300"/>
      <c r="E371" s="300"/>
      <c r="F371" s="300"/>
      <c r="G371" s="300"/>
      <c r="H371" s="300"/>
      <c r="I371" s="300"/>
      <c r="J371" s="300"/>
      <c r="K371" s="300"/>
      <c r="L371" s="300"/>
      <c r="M371" s="300"/>
      <c r="N371" s="300"/>
      <c r="O371" s="300"/>
      <c r="P371" s="300"/>
      <c r="Q371" s="300"/>
      <c r="R371" s="300"/>
      <c r="S371" s="300"/>
      <c r="T371" s="300"/>
      <c r="U371" s="300"/>
      <c r="V371" s="300"/>
      <c r="W371" s="300"/>
      <c r="X371" s="300"/>
      <c r="Y371" s="300"/>
      <c r="Z371" s="300"/>
      <c r="AA371" s="300"/>
      <c r="AB371" s="300"/>
    </row>
    <row r="372" spans="1:28" ht="24.6" customHeight="1" outlineLevel="1" x14ac:dyDescent="0.25">
      <c r="A372" s="239">
        <v>2</v>
      </c>
      <c r="B372" s="240" t="s">
        <v>1382</v>
      </c>
      <c r="C372" s="57" t="s">
        <v>67</v>
      </c>
      <c r="D372" s="58" t="s">
        <v>1663</v>
      </c>
      <c r="E372" s="241" t="s">
        <v>1516</v>
      </c>
      <c r="F372" s="242" t="s">
        <v>1383</v>
      </c>
      <c r="G372" s="243" t="s">
        <v>23</v>
      </c>
      <c r="H372" s="243" t="s">
        <v>25</v>
      </c>
      <c r="I372" s="246" t="s">
        <v>137</v>
      </c>
      <c r="J372" s="57"/>
      <c r="K372" s="57"/>
      <c r="L372" s="57"/>
      <c r="M372" s="57"/>
      <c r="N372" s="247"/>
      <c r="O372" s="57"/>
      <c r="P372" s="57"/>
      <c r="Q372" s="243"/>
      <c r="R372" s="243"/>
      <c r="S372" s="243" t="s">
        <v>12</v>
      </c>
      <c r="T372" s="243"/>
      <c r="U372" s="243"/>
      <c r="V372" s="243"/>
      <c r="W372" s="244"/>
      <c r="X372" s="245">
        <v>45928</v>
      </c>
      <c r="Y372" s="58" t="s">
        <v>64</v>
      </c>
      <c r="Z372" s="58" t="s">
        <v>509</v>
      </c>
      <c r="AA372" s="57">
        <v>25</v>
      </c>
      <c r="AB372" s="57">
        <v>50</v>
      </c>
    </row>
    <row r="373" spans="1:28" ht="24.6" customHeight="1" outlineLevel="1" x14ac:dyDescent="0.25">
      <c r="A373" s="239">
        <v>4</v>
      </c>
      <c r="B373" s="240" t="s">
        <v>1517</v>
      </c>
      <c r="C373" s="57" t="s">
        <v>67</v>
      </c>
      <c r="D373" s="58"/>
      <c r="E373" s="241" t="s">
        <v>1518</v>
      </c>
      <c r="F373" s="242" t="s">
        <v>1519</v>
      </c>
      <c r="G373" s="243" t="s">
        <v>24</v>
      </c>
      <c r="H373" s="243" t="s">
        <v>25</v>
      </c>
      <c r="I373" s="246"/>
      <c r="J373" s="57"/>
      <c r="K373" s="57"/>
      <c r="L373" s="57"/>
      <c r="M373" s="57"/>
      <c r="N373" s="247"/>
      <c r="O373" s="57"/>
      <c r="P373" s="57"/>
      <c r="Q373" s="243"/>
      <c r="R373" s="243" t="s">
        <v>11</v>
      </c>
      <c r="S373" s="243"/>
      <c r="T373" s="243"/>
      <c r="U373" s="243"/>
      <c r="V373" s="243"/>
      <c r="W373" s="244"/>
      <c r="X373" s="245">
        <v>45928</v>
      </c>
      <c r="Y373" s="58" t="s">
        <v>64</v>
      </c>
      <c r="Z373" s="58" t="s">
        <v>509</v>
      </c>
      <c r="AA373" s="57">
        <v>25</v>
      </c>
      <c r="AB373" s="57">
        <v>25</v>
      </c>
    </row>
    <row r="374" spans="1:28" ht="24.6" customHeight="1" outlineLevel="1" x14ac:dyDescent="0.25">
      <c r="A374" s="239">
        <v>5</v>
      </c>
      <c r="B374" s="240" t="s">
        <v>1710</v>
      </c>
      <c r="C374" s="57" t="s">
        <v>67</v>
      </c>
      <c r="D374" s="58" t="s">
        <v>688</v>
      </c>
      <c r="E374" s="241" t="s">
        <v>1521</v>
      </c>
      <c r="F374" s="242" t="s">
        <v>1367</v>
      </c>
      <c r="G374" s="243" t="s">
        <v>26</v>
      </c>
      <c r="H374" s="243" t="s">
        <v>25</v>
      </c>
      <c r="I374" s="246"/>
      <c r="J374" s="57"/>
      <c r="K374" s="57"/>
      <c r="L374" s="57"/>
      <c r="M374" s="57"/>
      <c r="N374" s="247"/>
      <c r="O374" s="57"/>
      <c r="P374" s="57"/>
      <c r="Q374" s="243"/>
      <c r="R374" s="243" t="s">
        <v>11</v>
      </c>
      <c r="S374" s="243"/>
      <c r="T374" s="243"/>
      <c r="U374" s="243"/>
      <c r="V374" s="243"/>
      <c r="W374" s="244"/>
      <c r="X374" s="245">
        <v>45928</v>
      </c>
      <c r="Y374" s="58" t="s">
        <v>64</v>
      </c>
      <c r="Z374" s="58" t="s">
        <v>509</v>
      </c>
      <c r="AA374" s="57">
        <v>25</v>
      </c>
      <c r="AB374" s="57">
        <v>25</v>
      </c>
    </row>
    <row r="375" spans="1:28" ht="24.6" customHeight="1" outlineLevel="1" x14ac:dyDescent="0.25">
      <c r="A375" s="239">
        <v>6</v>
      </c>
      <c r="B375" s="240" t="s">
        <v>516</v>
      </c>
      <c r="C375" s="57" t="s">
        <v>67</v>
      </c>
      <c r="D375" s="58" t="s">
        <v>515</v>
      </c>
      <c r="E375" s="241" t="s">
        <v>463</v>
      </c>
      <c r="F375" s="242" t="s">
        <v>464</v>
      </c>
      <c r="G375" s="243" t="s">
        <v>27</v>
      </c>
      <c r="H375" s="243" t="s">
        <v>25</v>
      </c>
      <c r="I375" s="246"/>
      <c r="J375" s="57"/>
      <c r="K375" s="57" t="s">
        <v>135</v>
      </c>
      <c r="L375" s="57"/>
      <c r="M375" s="57"/>
      <c r="N375" s="247"/>
      <c r="O375" s="57"/>
      <c r="P375" s="57"/>
      <c r="Q375" s="243"/>
      <c r="R375" s="243" t="s">
        <v>11</v>
      </c>
      <c r="S375" s="243"/>
      <c r="T375" s="243"/>
      <c r="U375" s="243"/>
      <c r="V375" s="243"/>
      <c r="W375" s="244"/>
      <c r="X375" s="245">
        <v>45928</v>
      </c>
      <c r="Y375" s="58" t="s">
        <v>64</v>
      </c>
      <c r="Z375" s="58" t="s">
        <v>509</v>
      </c>
      <c r="AA375" s="57">
        <v>25</v>
      </c>
      <c r="AB375" s="57">
        <v>50</v>
      </c>
    </row>
    <row r="376" spans="1:28" ht="24.6" customHeight="1" outlineLevel="1" x14ac:dyDescent="0.25">
      <c r="A376" s="239">
        <v>7</v>
      </c>
      <c r="B376" s="240" t="s">
        <v>1523</v>
      </c>
      <c r="C376" s="57" t="s">
        <v>67</v>
      </c>
      <c r="D376" s="58" t="s">
        <v>1663</v>
      </c>
      <c r="E376" s="241" t="s">
        <v>1524</v>
      </c>
      <c r="F376" s="242" t="s">
        <v>175</v>
      </c>
      <c r="G376" s="243" t="s">
        <v>39</v>
      </c>
      <c r="H376" s="243" t="s">
        <v>25</v>
      </c>
      <c r="I376" s="246"/>
      <c r="J376" s="57"/>
      <c r="K376" s="57"/>
      <c r="L376" s="57"/>
      <c r="M376" s="57"/>
      <c r="N376" s="247" t="s">
        <v>140</v>
      </c>
      <c r="O376" s="57"/>
      <c r="P376" s="57"/>
      <c r="Q376" s="243"/>
      <c r="R376" s="243"/>
      <c r="S376" s="243"/>
      <c r="T376" s="243" t="s">
        <v>13</v>
      </c>
      <c r="U376" s="243"/>
      <c r="V376" s="243"/>
      <c r="W376" s="244"/>
      <c r="X376" s="245">
        <v>45928</v>
      </c>
      <c r="Y376" s="58" t="s">
        <v>64</v>
      </c>
      <c r="Z376" s="58" t="s">
        <v>509</v>
      </c>
      <c r="AA376" s="57">
        <v>25</v>
      </c>
      <c r="AB376" s="57">
        <v>50</v>
      </c>
    </row>
    <row r="377" spans="1:28" ht="24.6" customHeight="1" outlineLevel="1" x14ac:dyDescent="0.25">
      <c r="A377" s="239">
        <v>14</v>
      </c>
      <c r="B377" s="240" t="s">
        <v>1525</v>
      </c>
      <c r="C377" s="57" t="s">
        <v>66</v>
      </c>
      <c r="D377" s="267" t="s">
        <v>1232</v>
      </c>
      <c r="E377" s="241" t="s">
        <v>1526</v>
      </c>
      <c r="F377" s="242" t="s">
        <v>1527</v>
      </c>
      <c r="G377" s="243" t="s">
        <v>23</v>
      </c>
      <c r="H377" s="243" t="s">
        <v>25</v>
      </c>
      <c r="I377" s="246"/>
      <c r="J377" s="57" t="s">
        <v>138</v>
      </c>
      <c r="K377" s="57"/>
      <c r="L377" s="57"/>
      <c r="M377" s="57"/>
      <c r="N377" s="247"/>
      <c r="O377" s="57"/>
      <c r="P377" s="57"/>
      <c r="Q377" s="243"/>
      <c r="R377" s="243" t="s">
        <v>11</v>
      </c>
      <c r="S377" s="243"/>
      <c r="T377" s="243"/>
      <c r="U377" s="243"/>
      <c r="V377" s="243"/>
      <c r="W377" s="244"/>
      <c r="X377" s="245">
        <v>45928</v>
      </c>
      <c r="Y377" s="58" t="s">
        <v>64</v>
      </c>
      <c r="Z377" s="58" t="s">
        <v>509</v>
      </c>
      <c r="AA377" s="57">
        <v>25</v>
      </c>
      <c r="AB377" s="57">
        <v>50</v>
      </c>
    </row>
    <row r="378" spans="1:28" ht="24.6" customHeight="1" outlineLevel="1" x14ac:dyDescent="0.25">
      <c r="A378" s="239">
        <v>17</v>
      </c>
      <c r="B378" s="240" t="s">
        <v>1754</v>
      </c>
      <c r="C378" s="57" t="s">
        <v>66</v>
      </c>
      <c r="D378" s="58" t="s">
        <v>1663</v>
      </c>
      <c r="E378" s="241" t="s">
        <v>1528</v>
      </c>
      <c r="F378" s="242" t="s">
        <v>1261</v>
      </c>
      <c r="G378" s="243" t="s">
        <v>24</v>
      </c>
      <c r="H378" s="243" t="s">
        <v>25</v>
      </c>
      <c r="I378" s="246"/>
      <c r="J378" s="57"/>
      <c r="K378" s="57"/>
      <c r="L378" s="57"/>
      <c r="M378" s="57"/>
      <c r="N378" s="247"/>
      <c r="O378" s="57"/>
      <c r="P378" s="57"/>
      <c r="Q378" s="243"/>
      <c r="R378" s="243" t="s">
        <v>11</v>
      </c>
      <c r="S378" s="243"/>
      <c r="T378" s="243"/>
      <c r="U378" s="243"/>
      <c r="V378" s="243"/>
      <c r="W378" s="244"/>
      <c r="X378" s="245">
        <v>45928</v>
      </c>
      <c r="Y378" s="58" t="s">
        <v>64</v>
      </c>
      <c r="Z378" s="58" t="s">
        <v>509</v>
      </c>
      <c r="AA378" s="57">
        <v>25</v>
      </c>
      <c r="AB378" s="57">
        <v>25</v>
      </c>
    </row>
    <row r="379" spans="1:28" ht="24.6" customHeight="1" outlineLevel="1" x14ac:dyDescent="0.25">
      <c r="A379" s="239">
        <v>20</v>
      </c>
      <c r="B379" s="240" t="s">
        <v>1529</v>
      </c>
      <c r="C379" s="57" t="s">
        <v>66</v>
      </c>
      <c r="D379" s="58" t="s">
        <v>515</v>
      </c>
      <c r="E379" s="241" t="s">
        <v>499</v>
      </c>
      <c r="F379" s="242" t="s">
        <v>1102</v>
      </c>
      <c r="G379" s="243" t="s">
        <v>26</v>
      </c>
      <c r="H379" s="243" t="s">
        <v>25</v>
      </c>
      <c r="I379" s="246"/>
      <c r="J379" s="57"/>
      <c r="K379" s="57"/>
      <c r="L379" s="57"/>
      <c r="M379" s="57"/>
      <c r="N379" s="247"/>
      <c r="O379" s="57"/>
      <c r="P379" s="57"/>
      <c r="Q379" s="243"/>
      <c r="R379" s="243" t="s">
        <v>11</v>
      </c>
      <c r="S379" s="243"/>
      <c r="T379" s="243"/>
      <c r="U379" s="243"/>
      <c r="V379" s="243"/>
      <c r="W379" s="244"/>
      <c r="X379" s="245">
        <v>45928</v>
      </c>
      <c r="Y379" s="58" t="s">
        <v>64</v>
      </c>
      <c r="Z379" s="58" t="s">
        <v>509</v>
      </c>
      <c r="AA379" s="57">
        <v>25</v>
      </c>
      <c r="AB379" s="57">
        <v>25</v>
      </c>
    </row>
    <row r="380" spans="1:28" ht="24.6" customHeight="1" outlineLevel="1" x14ac:dyDescent="0.25">
      <c r="A380" s="239">
        <v>24</v>
      </c>
      <c r="B380" s="240" t="s">
        <v>1530</v>
      </c>
      <c r="C380" s="57" t="s">
        <v>66</v>
      </c>
      <c r="D380" s="58" t="s">
        <v>688</v>
      </c>
      <c r="E380" s="241" t="s">
        <v>1531</v>
      </c>
      <c r="F380" s="242" t="s">
        <v>1358</v>
      </c>
      <c r="G380" s="243" t="s">
        <v>27</v>
      </c>
      <c r="H380" s="243" t="s">
        <v>25</v>
      </c>
      <c r="I380" s="246"/>
      <c r="J380" s="57"/>
      <c r="K380" s="57"/>
      <c r="L380" s="57" t="s">
        <v>136</v>
      </c>
      <c r="M380" s="57"/>
      <c r="N380" s="247"/>
      <c r="O380" s="57"/>
      <c r="P380" s="57"/>
      <c r="Q380" s="243"/>
      <c r="R380" s="243" t="s">
        <v>11</v>
      </c>
      <c r="S380" s="243"/>
      <c r="T380" s="243"/>
      <c r="U380" s="243"/>
      <c r="V380" s="243"/>
      <c r="W380" s="244"/>
      <c r="X380" s="245">
        <v>45928</v>
      </c>
      <c r="Y380" s="58" t="s">
        <v>64</v>
      </c>
      <c r="Z380" s="58" t="s">
        <v>509</v>
      </c>
      <c r="AA380" s="57">
        <v>25</v>
      </c>
      <c r="AB380" s="57">
        <v>50</v>
      </c>
    </row>
    <row r="381" spans="1:28" ht="24.6" customHeight="1" outlineLevel="1" x14ac:dyDescent="0.25">
      <c r="A381" s="239">
        <v>25</v>
      </c>
      <c r="B381" s="240" t="s">
        <v>1532</v>
      </c>
      <c r="C381" s="57" t="s">
        <v>66</v>
      </c>
      <c r="D381" s="58" t="s">
        <v>1663</v>
      </c>
      <c r="E381" s="241" t="s">
        <v>1533</v>
      </c>
      <c r="F381" s="242" t="s">
        <v>1534</v>
      </c>
      <c r="G381" s="243" t="s">
        <v>39</v>
      </c>
      <c r="H381" s="243" t="s">
        <v>25</v>
      </c>
      <c r="I381" s="246"/>
      <c r="J381" s="57"/>
      <c r="K381" s="57"/>
      <c r="L381" s="57"/>
      <c r="M381" s="57"/>
      <c r="N381" s="247" t="s">
        <v>141</v>
      </c>
      <c r="O381" s="57"/>
      <c r="P381" s="57"/>
      <c r="Q381" s="243"/>
      <c r="R381" s="243"/>
      <c r="S381" s="243"/>
      <c r="T381" s="243" t="s">
        <v>13</v>
      </c>
      <c r="U381" s="243"/>
      <c r="V381" s="243"/>
      <c r="W381" s="244"/>
      <c r="X381" s="245">
        <v>45928</v>
      </c>
      <c r="Y381" s="58" t="s">
        <v>64</v>
      </c>
      <c r="Z381" s="58" t="s">
        <v>509</v>
      </c>
      <c r="AA381" s="57">
        <v>25</v>
      </c>
      <c r="AB381" s="57">
        <v>50</v>
      </c>
    </row>
    <row r="382" spans="1:28" ht="25.5" customHeight="1" x14ac:dyDescent="0.3">
      <c r="A382" s="297" t="s">
        <v>1535</v>
      </c>
      <c r="B382" s="298"/>
      <c r="C382" s="299" t="s">
        <v>1536</v>
      </c>
      <c r="D382" s="300"/>
      <c r="E382" s="300"/>
      <c r="F382" s="300"/>
      <c r="G382" s="300"/>
      <c r="H382" s="300"/>
      <c r="I382" s="300"/>
      <c r="J382" s="300"/>
      <c r="K382" s="300"/>
      <c r="L382" s="300"/>
      <c r="M382" s="300"/>
      <c r="N382" s="300"/>
      <c r="O382" s="300"/>
      <c r="P382" s="300"/>
      <c r="Q382" s="300"/>
      <c r="R382" s="300"/>
      <c r="S382" s="300"/>
      <c r="T382" s="300"/>
      <c r="U382" s="300"/>
      <c r="V382" s="300"/>
      <c r="W382" s="300"/>
      <c r="X382" s="300"/>
      <c r="Y382" s="300"/>
      <c r="Z382" s="300"/>
      <c r="AA382" s="300"/>
      <c r="AB382" s="300"/>
    </row>
    <row r="383" spans="1:28" ht="24.6" customHeight="1" outlineLevel="1" x14ac:dyDescent="0.25">
      <c r="A383" s="239">
        <v>3</v>
      </c>
      <c r="B383" s="240" t="s">
        <v>1382</v>
      </c>
      <c r="C383" s="57" t="s">
        <v>67</v>
      </c>
      <c r="D383" s="58" t="s">
        <v>1663</v>
      </c>
      <c r="E383" s="241" t="s">
        <v>1516</v>
      </c>
      <c r="F383" s="242" t="s">
        <v>1383</v>
      </c>
      <c r="G383" s="243" t="s">
        <v>23</v>
      </c>
      <c r="H383" s="243" t="s">
        <v>25</v>
      </c>
      <c r="I383" s="246" t="s">
        <v>137</v>
      </c>
      <c r="J383" s="57"/>
      <c r="K383" s="57"/>
      <c r="L383" s="57"/>
      <c r="M383" s="57"/>
      <c r="N383" s="247"/>
      <c r="O383" s="57"/>
      <c r="P383" s="57"/>
      <c r="Q383" s="243"/>
      <c r="R383" s="243"/>
      <c r="S383" s="243" t="s">
        <v>12</v>
      </c>
      <c r="T383" s="243"/>
      <c r="U383" s="243"/>
      <c r="V383" s="243"/>
      <c r="W383" s="244"/>
      <c r="X383" s="245">
        <v>45928</v>
      </c>
      <c r="Y383" s="58" t="s">
        <v>11</v>
      </c>
      <c r="Z383" s="58" t="s">
        <v>509</v>
      </c>
      <c r="AA383" s="57">
        <v>27</v>
      </c>
      <c r="AB383" s="57">
        <v>27</v>
      </c>
    </row>
    <row r="384" spans="1:28" ht="24.6" customHeight="1" outlineLevel="1" x14ac:dyDescent="0.25">
      <c r="A384" s="239">
        <v>6</v>
      </c>
      <c r="B384" s="240" t="s">
        <v>1710</v>
      </c>
      <c r="C384" s="57" t="s">
        <v>67</v>
      </c>
      <c r="D384" s="58" t="s">
        <v>688</v>
      </c>
      <c r="E384" s="241" t="s">
        <v>1521</v>
      </c>
      <c r="F384" s="242" t="s">
        <v>1367</v>
      </c>
      <c r="G384" s="243" t="s">
        <v>26</v>
      </c>
      <c r="H384" s="243" t="s">
        <v>25</v>
      </c>
      <c r="I384" s="246"/>
      <c r="J384" s="57"/>
      <c r="K384" s="57" t="s">
        <v>135</v>
      </c>
      <c r="L384" s="57"/>
      <c r="M384" s="57"/>
      <c r="N384" s="247"/>
      <c r="O384" s="57"/>
      <c r="P384" s="57"/>
      <c r="Q384" s="243"/>
      <c r="R384" s="243" t="s">
        <v>11</v>
      </c>
      <c r="S384" s="243"/>
      <c r="T384" s="243"/>
      <c r="U384" s="243"/>
      <c r="V384" s="243"/>
      <c r="W384" s="244"/>
      <c r="X384" s="245">
        <v>45928</v>
      </c>
      <c r="Y384" s="58" t="s">
        <v>11</v>
      </c>
      <c r="Z384" s="58" t="s">
        <v>509</v>
      </c>
      <c r="AA384" s="57">
        <v>27</v>
      </c>
      <c r="AB384" s="57">
        <v>27</v>
      </c>
    </row>
    <row r="385" spans="1:28" ht="24.6" customHeight="1" outlineLevel="1" x14ac:dyDescent="0.25">
      <c r="A385" s="239">
        <v>8</v>
      </c>
      <c r="B385" s="240" t="s">
        <v>1523</v>
      </c>
      <c r="C385" s="57" t="s">
        <v>67</v>
      </c>
      <c r="D385" s="58" t="s">
        <v>1663</v>
      </c>
      <c r="E385" s="241" t="s">
        <v>1524</v>
      </c>
      <c r="F385" s="242" t="s">
        <v>175</v>
      </c>
      <c r="G385" s="243" t="s">
        <v>39</v>
      </c>
      <c r="H385" s="243" t="s">
        <v>25</v>
      </c>
      <c r="I385" s="246"/>
      <c r="J385" s="57"/>
      <c r="K385" s="57"/>
      <c r="L385" s="57"/>
      <c r="M385" s="57" t="s">
        <v>140</v>
      </c>
      <c r="N385" s="247"/>
      <c r="O385" s="57"/>
      <c r="P385" s="57"/>
      <c r="Q385" s="243"/>
      <c r="R385" s="243"/>
      <c r="S385" s="243"/>
      <c r="T385" s="243" t="s">
        <v>13</v>
      </c>
      <c r="U385" s="243"/>
      <c r="V385" s="243"/>
      <c r="W385" s="244"/>
      <c r="X385" s="245">
        <v>45928</v>
      </c>
      <c r="Y385" s="58" t="s">
        <v>11</v>
      </c>
      <c r="Z385" s="58" t="s">
        <v>509</v>
      </c>
      <c r="AA385" s="57">
        <v>27</v>
      </c>
      <c r="AB385" s="57">
        <v>27</v>
      </c>
    </row>
    <row r="386" spans="1:28" ht="24.6" customHeight="1" outlineLevel="1" x14ac:dyDescent="0.25">
      <c r="A386" s="239">
        <v>15</v>
      </c>
      <c r="B386" s="240" t="s">
        <v>1525</v>
      </c>
      <c r="C386" s="57" t="s">
        <v>66</v>
      </c>
      <c r="D386" s="267" t="s">
        <v>1232</v>
      </c>
      <c r="E386" s="241" t="s">
        <v>1526</v>
      </c>
      <c r="F386" s="242" t="s">
        <v>1527</v>
      </c>
      <c r="G386" s="243" t="s">
        <v>23</v>
      </c>
      <c r="H386" s="243" t="s">
        <v>25</v>
      </c>
      <c r="I386" s="246"/>
      <c r="J386" s="57" t="s">
        <v>138</v>
      </c>
      <c r="K386" s="57"/>
      <c r="L386" s="57"/>
      <c r="M386" s="57"/>
      <c r="N386" s="247"/>
      <c r="O386" s="57"/>
      <c r="P386" s="57"/>
      <c r="Q386" s="243"/>
      <c r="R386" s="243"/>
      <c r="S386" s="243" t="s">
        <v>12</v>
      </c>
      <c r="T386" s="243"/>
      <c r="U386" s="243"/>
      <c r="V386" s="243"/>
      <c r="W386" s="244"/>
      <c r="X386" s="245">
        <v>45928</v>
      </c>
      <c r="Y386" s="58" t="s">
        <v>11</v>
      </c>
      <c r="Z386" s="58" t="s">
        <v>509</v>
      </c>
      <c r="AA386" s="57">
        <v>27</v>
      </c>
      <c r="AB386" s="57">
        <v>27</v>
      </c>
    </row>
    <row r="387" spans="1:28" ht="24.6" customHeight="1" outlineLevel="1" x14ac:dyDescent="0.25">
      <c r="A387" s="239">
        <v>23</v>
      </c>
      <c r="B387" s="240" t="s">
        <v>1529</v>
      </c>
      <c r="C387" s="57" t="s">
        <v>66</v>
      </c>
      <c r="D387" s="58" t="s">
        <v>515</v>
      </c>
      <c r="E387" s="241" t="s">
        <v>499</v>
      </c>
      <c r="F387" s="242" t="s">
        <v>1102</v>
      </c>
      <c r="G387" s="243" t="s">
        <v>26</v>
      </c>
      <c r="H387" s="243" t="s">
        <v>25</v>
      </c>
      <c r="I387" s="246"/>
      <c r="J387" s="57"/>
      <c r="K387" s="57"/>
      <c r="L387" s="57" t="s">
        <v>136</v>
      </c>
      <c r="M387" s="57"/>
      <c r="N387" s="247"/>
      <c r="O387" s="57"/>
      <c r="P387" s="57"/>
      <c r="Q387" s="243"/>
      <c r="R387" s="243" t="s">
        <v>11</v>
      </c>
      <c r="S387" s="243"/>
      <c r="T387" s="243"/>
      <c r="U387" s="243"/>
      <c r="V387" s="243"/>
      <c r="W387" s="244"/>
      <c r="X387" s="245">
        <v>45928</v>
      </c>
      <c r="Y387" s="58" t="s">
        <v>11</v>
      </c>
      <c r="Z387" s="58" t="s">
        <v>509</v>
      </c>
      <c r="AA387" s="57">
        <v>27</v>
      </c>
      <c r="AB387" s="57">
        <v>27</v>
      </c>
    </row>
    <row r="388" spans="1:28" ht="24.6" customHeight="1" outlineLevel="1" x14ac:dyDescent="0.25">
      <c r="A388" s="239">
        <v>29</v>
      </c>
      <c r="B388" s="240" t="s">
        <v>1224</v>
      </c>
      <c r="C388" s="57" t="s">
        <v>66</v>
      </c>
      <c r="D388" s="58" t="s">
        <v>73</v>
      </c>
      <c r="E388" s="241" t="s">
        <v>1537</v>
      </c>
      <c r="F388" s="242" t="s">
        <v>1092</v>
      </c>
      <c r="G388" s="243" t="s">
        <v>39</v>
      </c>
      <c r="H388" s="243" t="s">
        <v>25</v>
      </c>
      <c r="I388" s="246"/>
      <c r="J388" s="57"/>
      <c r="K388" s="57"/>
      <c r="L388" s="57"/>
      <c r="M388" s="57"/>
      <c r="N388" s="247" t="s">
        <v>141</v>
      </c>
      <c r="O388" s="57"/>
      <c r="P388" s="57"/>
      <c r="Q388" s="243"/>
      <c r="R388" s="243"/>
      <c r="S388" s="243"/>
      <c r="T388" s="243" t="s">
        <v>13</v>
      </c>
      <c r="U388" s="243"/>
      <c r="V388" s="243"/>
      <c r="W388" s="244"/>
      <c r="X388" s="245">
        <v>45928</v>
      </c>
      <c r="Y388" s="58" t="s">
        <v>11</v>
      </c>
      <c r="Z388" s="58" t="s">
        <v>509</v>
      </c>
      <c r="AA388" s="57">
        <v>27</v>
      </c>
      <c r="AB388" s="57">
        <v>27</v>
      </c>
    </row>
    <row r="389" spans="1:28" ht="25.5" customHeight="1" x14ac:dyDescent="0.3">
      <c r="A389" s="297" t="s">
        <v>1535</v>
      </c>
      <c r="B389" s="298"/>
      <c r="C389" s="299" t="s">
        <v>1538</v>
      </c>
      <c r="D389" s="300"/>
      <c r="E389" s="300"/>
      <c r="F389" s="300"/>
      <c r="G389" s="300"/>
      <c r="H389" s="300"/>
      <c r="I389" s="300"/>
      <c r="J389" s="300"/>
      <c r="K389" s="300"/>
      <c r="L389" s="300"/>
      <c r="M389" s="300"/>
      <c r="N389" s="300"/>
      <c r="O389" s="300"/>
      <c r="P389" s="300"/>
      <c r="Q389" s="300"/>
      <c r="R389" s="300"/>
      <c r="S389" s="300"/>
      <c r="T389" s="300"/>
      <c r="U389" s="300"/>
      <c r="V389" s="300"/>
      <c r="W389" s="300"/>
      <c r="X389" s="300"/>
      <c r="Y389" s="300"/>
      <c r="Z389" s="300"/>
      <c r="AA389" s="300"/>
      <c r="AB389" s="300"/>
    </row>
    <row r="390" spans="1:28" ht="24.6" customHeight="1" outlineLevel="1" x14ac:dyDescent="0.25">
      <c r="A390" s="239">
        <v>5</v>
      </c>
      <c r="B390" s="240" t="s">
        <v>1729</v>
      </c>
      <c r="C390" s="57" t="s">
        <v>67</v>
      </c>
      <c r="D390" s="58" t="s">
        <v>68</v>
      </c>
      <c r="E390" s="241">
        <v>45567</v>
      </c>
      <c r="F390" s="242" t="s">
        <v>1540</v>
      </c>
      <c r="G390" s="243" t="s">
        <v>35</v>
      </c>
      <c r="H390" s="243" t="s">
        <v>25</v>
      </c>
      <c r="I390" s="246" t="s">
        <v>137</v>
      </c>
      <c r="J390" s="57"/>
      <c r="K390" s="57"/>
      <c r="L390" s="57"/>
      <c r="M390" s="57"/>
      <c r="N390" s="247"/>
      <c r="O390" s="57"/>
      <c r="P390" s="57"/>
      <c r="Q390" s="243"/>
      <c r="R390" s="243"/>
      <c r="S390" s="243" t="s">
        <v>12</v>
      </c>
      <c r="T390" s="243"/>
      <c r="U390" s="243"/>
      <c r="V390" s="243"/>
      <c r="W390" s="244"/>
      <c r="X390" s="245">
        <v>45941</v>
      </c>
      <c r="Y390" s="58" t="s">
        <v>64</v>
      </c>
      <c r="Z390" s="58" t="s">
        <v>1563</v>
      </c>
      <c r="AA390" s="57">
        <v>36</v>
      </c>
      <c r="AB390" s="57">
        <v>72</v>
      </c>
    </row>
    <row r="391" spans="1:28" ht="24.6" customHeight="1" outlineLevel="1" x14ac:dyDescent="0.25">
      <c r="A391" s="239">
        <v>6</v>
      </c>
      <c r="B391" s="240" t="s">
        <v>1730</v>
      </c>
      <c r="C391" s="57" t="s">
        <v>67</v>
      </c>
      <c r="D391" s="58" t="s">
        <v>68</v>
      </c>
      <c r="E391" s="241">
        <v>45212</v>
      </c>
      <c r="F391" s="242" t="s">
        <v>1542</v>
      </c>
      <c r="G391" s="243" t="s">
        <v>24</v>
      </c>
      <c r="H391" s="243" t="s">
        <v>1543</v>
      </c>
      <c r="I391" s="246"/>
      <c r="J391" s="57"/>
      <c r="K391" s="57"/>
      <c r="L391" s="57"/>
      <c r="M391" s="57"/>
      <c r="N391" s="247"/>
      <c r="O391" s="57"/>
      <c r="P391" s="57"/>
      <c r="Q391" s="243"/>
      <c r="R391" s="243" t="s">
        <v>11</v>
      </c>
      <c r="S391" s="243"/>
      <c r="T391" s="243"/>
      <c r="U391" s="243"/>
      <c r="V391" s="243"/>
      <c r="W391" s="244"/>
      <c r="X391" s="245">
        <v>45941</v>
      </c>
      <c r="Y391" s="58" t="s">
        <v>64</v>
      </c>
      <c r="Z391" s="58" t="s">
        <v>1563</v>
      </c>
      <c r="AA391" s="57">
        <v>36</v>
      </c>
      <c r="AB391" s="57">
        <v>36</v>
      </c>
    </row>
    <row r="392" spans="1:28" ht="24.6" customHeight="1" outlineLevel="1" x14ac:dyDescent="0.25">
      <c r="A392" s="239">
        <v>9</v>
      </c>
      <c r="B392" s="240" t="s">
        <v>1544</v>
      </c>
      <c r="C392" s="57" t="s">
        <v>67</v>
      </c>
      <c r="D392" s="267" t="s">
        <v>1775</v>
      </c>
      <c r="E392" s="241">
        <v>45189</v>
      </c>
      <c r="F392" s="242" t="s">
        <v>1557</v>
      </c>
      <c r="G392" s="243" t="s">
        <v>26</v>
      </c>
      <c r="H392" s="243" t="s">
        <v>25</v>
      </c>
      <c r="I392" s="246"/>
      <c r="J392" s="57"/>
      <c r="K392" s="57"/>
      <c r="L392" s="57"/>
      <c r="M392" s="57"/>
      <c r="N392" s="247"/>
      <c r="O392" s="57"/>
      <c r="P392" s="57"/>
      <c r="Q392" s="243"/>
      <c r="R392" s="243" t="s">
        <v>11</v>
      </c>
      <c r="S392" s="243"/>
      <c r="T392" s="243"/>
      <c r="U392" s="243"/>
      <c r="V392" s="243"/>
      <c r="W392" s="244"/>
      <c r="X392" s="245">
        <v>45941</v>
      </c>
      <c r="Y392" s="58" t="s">
        <v>64</v>
      </c>
      <c r="Z392" s="58" t="s">
        <v>1563</v>
      </c>
      <c r="AA392" s="57">
        <v>36</v>
      </c>
      <c r="AB392" s="57">
        <v>36</v>
      </c>
    </row>
    <row r="393" spans="1:28" ht="24.6" customHeight="1" outlineLevel="1" x14ac:dyDescent="0.25">
      <c r="A393" s="239">
        <v>16</v>
      </c>
      <c r="B393" s="240" t="s">
        <v>1558</v>
      </c>
      <c r="C393" s="57" t="s">
        <v>67</v>
      </c>
      <c r="D393" s="58" t="s">
        <v>117</v>
      </c>
      <c r="E393" s="241">
        <v>44993</v>
      </c>
      <c r="F393" s="242" t="s">
        <v>1552</v>
      </c>
      <c r="G393" s="243" t="s">
        <v>27</v>
      </c>
      <c r="H393" s="243" t="s">
        <v>25</v>
      </c>
      <c r="I393" s="246"/>
      <c r="J393" s="57"/>
      <c r="K393" s="57" t="s">
        <v>135</v>
      </c>
      <c r="L393" s="57"/>
      <c r="M393" s="57"/>
      <c r="N393" s="247"/>
      <c r="O393" s="57"/>
      <c r="P393" s="57"/>
      <c r="Q393" s="243"/>
      <c r="R393" s="243" t="s">
        <v>11</v>
      </c>
      <c r="S393" s="243"/>
      <c r="T393" s="243"/>
      <c r="U393" s="243"/>
      <c r="V393" s="243"/>
      <c r="W393" s="244"/>
      <c r="X393" s="245">
        <v>45941</v>
      </c>
      <c r="Y393" s="58" t="s">
        <v>64</v>
      </c>
      <c r="Z393" s="58" t="s">
        <v>1563</v>
      </c>
      <c r="AA393" s="57">
        <v>36</v>
      </c>
      <c r="AB393" s="57">
        <v>72</v>
      </c>
    </row>
    <row r="394" spans="1:28" ht="24.6" customHeight="1" outlineLevel="1" x14ac:dyDescent="0.25">
      <c r="A394" s="239">
        <v>17</v>
      </c>
      <c r="B394" s="240" t="s">
        <v>1546</v>
      </c>
      <c r="C394" s="57" t="s">
        <v>67</v>
      </c>
      <c r="D394" s="58"/>
      <c r="E394" s="241">
        <v>42967</v>
      </c>
      <c r="F394" s="242" t="s">
        <v>1553</v>
      </c>
      <c r="G394" s="243" t="s">
        <v>39</v>
      </c>
      <c r="H394" s="243" t="s">
        <v>25</v>
      </c>
      <c r="I394" s="246"/>
      <c r="J394" s="57"/>
      <c r="K394" s="57"/>
      <c r="L394" s="57"/>
      <c r="M394" s="57"/>
      <c r="N394" s="247" t="s">
        <v>140</v>
      </c>
      <c r="O394" s="57"/>
      <c r="P394" s="57"/>
      <c r="Q394" s="243"/>
      <c r="R394" s="243"/>
      <c r="S394" s="243"/>
      <c r="T394" s="243" t="s">
        <v>13</v>
      </c>
      <c r="U394" s="243"/>
      <c r="V394" s="243"/>
      <c r="W394" s="244"/>
      <c r="X394" s="245">
        <v>45941</v>
      </c>
      <c r="Y394" s="58" t="s">
        <v>64</v>
      </c>
      <c r="Z394" s="58" t="s">
        <v>1563</v>
      </c>
      <c r="AA394" s="57">
        <v>36</v>
      </c>
      <c r="AB394" s="57">
        <v>72</v>
      </c>
    </row>
    <row r="395" spans="1:28" ht="24.6" customHeight="1" outlineLevel="1" x14ac:dyDescent="0.25">
      <c r="A395" s="239">
        <v>20</v>
      </c>
      <c r="B395" s="240" t="s">
        <v>1731</v>
      </c>
      <c r="C395" s="57" t="s">
        <v>66</v>
      </c>
      <c r="D395" s="58" t="s">
        <v>84</v>
      </c>
      <c r="E395" s="241">
        <v>45591</v>
      </c>
      <c r="F395" s="242" t="s">
        <v>1559</v>
      </c>
      <c r="G395" s="243" t="s">
        <v>23</v>
      </c>
      <c r="H395" s="243" t="s">
        <v>25</v>
      </c>
      <c r="I395" s="246"/>
      <c r="J395" s="57" t="s">
        <v>137</v>
      </c>
      <c r="K395" s="57"/>
      <c r="L395" s="57"/>
      <c r="M395" s="57"/>
      <c r="N395" s="247"/>
      <c r="O395" s="57"/>
      <c r="P395" s="57"/>
      <c r="Q395" s="243"/>
      <c r="R395" s="243"/>
      <c r="S395" s="243" t="s">
        <v>12</v>
      </c>
      <c r="T395" s="243"/>
      <c r="U395" s="243"/>
      <c r="V395" s="243"/>
      <c r="W395" s="244"/>
      <c r="X395" s="245">
        <v>45941</v>
      </c>
      <c r="Y395" s="58" t="s">
        <v>64</v>
      </c>
      <c r="Z395" s="58" t="s">
        <v>1563</v>
      </c>
      <c r="AA395" s="57">
        <v>36</v>
      </c>
      <c r="AB395" s="57">
        <v>72</v>
      </c>
    </row>
    <row r="396" spans="1:28" ht="24.6" customHeight="1" outlineLevel="1" x14ac:dyDescent="0.25">
      <c r="A396" s="239">
        <v>23</v>
      </c>
      <c r="B396" s="240" t="s">
        <v>1732</v>
      </c>
      <c r="C396" s="57" t="s">
        <v>66</v>
      </c>
      <c r="D396" s="58" t="s">
        <v>68</v>
      </c>
      <c r="E396" s="241">
        <v>45567</v>
      </c>
      <c r="F396" s="242" t="s">
        <v>1560</v>
      </c>
      <c r="G396" s="243" t="s">
        <v>35</v>
      </c>
      <c r="H396" s="243" t="s">
        <v>25</v>
      </c>
      <c r="I396" s="246"/>
      <c r="J396" s="57"/>
      <c r="K396" s="57"/>
      <c r="L396" s="57"/>
      <c r="M396" s="57"/>
      <c r="N396" s="247"/>
      <c r="O396" s="57"/>
      <c r="P396" s="57"/>
      <c r="Q396" s="243"/>
      <c r="R396" s="243"/>
      <c r="S396" s="243" t="s">
        <v>12</v>
      </c>
      <c r="T396" s="243"/>
      <c r="U396" s="243"/>
      <c r="V396" s="243"/>
      <c r="W396" s="244"/>
      <c r="X396" s="245">
        <v>45941</v>
      </c>
      <c r="Y396" s="58" t="s">
        <v>64</v>
      </c>
      <c r="Z396" s="58" t="s">
        <v>1563</v>
      </c>
      <c r="AA396" s="57">
        <v>36</v>
      </c>
      <c r="AB396" s="57">
        <v>36</v>
      </c>
    </row>
    <row r="397" spans="1:28" ht="24.6" customHeight="1" outlineLevel="1" x14ac:dyDescent="0.25">
      <c r="A397" s="239">
        <v>28</v>
      </c>
      <c r="B397" s="240" t="s">
        <v>1549</v>
      </c>
      <c r="C397" s="57" t="s">
        <v>66</v>
      </c>
      <c r="D397" s="267" t="s">
        <v>1749</v>
      </c>
      <c r="E397" s="241">
        <v>45345</v>
      </c>
      <c r="F397" s="242" t="s">
        <v>1554</v>
      </c>
      <c r="G397" s="243" t="s">
        <v>24</v>
      </c>
      <c r="H397" s="243" t="s">
        <v>25</v>
      </c>
      <c r="I397" s="246"/>
      <c r="J397" s="57"/>
      <c r="K397" s="57"/>
      <c r="L397" s="57"/>
      <c r="M397" s="57"/>
      <c r="N397" s="247"/>
      <c r="O397" s="57"/>
      <c r="P397" s="57"/>
      <c r="Q397" s="243"/>
      <c r="R397" s="243" t="s">
        <v>11</v>
      </c>
      <c r="S397" s="243"/>
      <c r="T397" s="243"/>
      <c r="U397" s="243"/>
      <c r="V397" s="243"/>
      <c r="W397" s="244"/>
      <c r="X397" s="245">
        <v>45941</v>
      </c>
      <c r="Y397" s="58" t="s">
        <v>64</v>
      </c>
      <c r="Z397" s="58" t="s">
        <v>1563</v>
      </c>
      <c r="AA397" s="57">
        <v>36</v>
      </c>
      <c r="AB397" s="57">
        <v>36</v>
      </c>
    </row>
    <row r="398" spans="1:28" ht="24.6" customHeight="1" outlineLevel="1" x14ac:dyDescent="0.25">
      <c r="A398" s="239">
        <v>31</v>
      </c>
      <c r="B398" s="240" t="s">
        <v>1550</v>
      </c>
      <c r="C398" s="57" t="s">
        <v>66</v>
      </c>
      <c r="D398" s="58" t="s">
        <v>70</v>
      </c>
      <c r="E398" s="241">
        <v>45031</v>
      </c>
      <c r="F398" s="242" t="s">
        <v>1555</v>
      </c>
      <c r="G398" s="243" t="s">
        <v>26</v>
      </c>
      <c r="H398" s="243" t="s">
        <v>25</v>
      </c>
      <c r="I398" s="246"/>
      <c r="J398" s="57"/>
      <c r="K398" s="57"/>
      <c r="L398" s="57"/>
      <c r="M398" s="57"/>
      <c r="N398" s="247"/>
      <c r="O398" s="57"/>
      <c r="P398" s="57"/>
      <c r="Q398" s="243"/>
      <c r="R398" s="243" t="s">
        <v>11</v>
      </c>
      <c r="S398" s="243"/>
      <c r="T398" s="243"/>
      <c r="U398" s="243"/>
      <c r="V398" s="243"/>
      <c r="W398" s="244"/>
      <c r="X398" s="245">
        <v>45941</v>
      </c>
      <c r="Y398" s="58" t="s">
        <v>64</v>
      </c>
      <c r="Z398" s="58" t="s">
        <v>1563</v>
      </c>
      <c r="AA398" s="57">
        <v>36</v>
      </c>
      <c r="AB398" s="57">
        <v>36</v>
      </c>
    </row>
    <row r="399" spans="1:28" ht="24.6" customHeight="1" outlineLevel="1" x14ac:dyDescent="0.25">
      <c r="A399" s="239">
        <v>32</v>
      </c>
      <c r="B399" s="240" t="s">
        <v>1551</v>
      </c>
      <c r="C399" s="57" t="s">
        <v>66</v>
      </c>
      <c r="D399" s="267" t="s">
        <v>1776</v>
      </c>
      <c r="E399" s="241">
        <v>44819</v>
      </c>
      <c r="F399" s="242" t="s">
        <v>1556</v>
      </c>
      <c r="G399" s="243" t="s">
        <v>53</v>
      </c>
      <c r="H399" s="243" t="s">
        <v>25</v>
      </c>
      <c r="I399" s="246"/>
      <c r="J399" s="57"/>
      <c r="K399" s="57"/>
      <c r="L399" s="57"/>
      <c r="M399" s="57"/>
      <c r="N399" s="247"/>
      <c r="O399" s="57"/>
      <c r="P399" s="57"/>
      <c r="Q399" s="243"/>
      <c r="R399" s="243" t="s">
        <v>11</v>
      </c>
      <c r="S399" s="243"/>
      <c r="T399" s="243"/>
      <c r="U399" s="243"/>
      <c r="V399" s="243"/>
      <c r="W399" s="244"/>
      <c r="X399" s="245">
        <v>45941</v>
      </c>
      <c r="Y399" s="58" t="s">
        <v>64</v>
      </c>
      <c r="Z399" s="58" t="s">
        <v>1563</v>
      </c>
      <c r="AA399" s="57">
        <v>36</v>
      </c>
      <c r="AB399" s="57">
        <v>36</v>
      </c>
    </row>
    <row r="400" spans="1:28" ht="24.6" customHeight="1" outlineLevel="1" x14ac:dyDescent="0.25">
      <c r="A400" s="239">
        <v>35</v>
      </c>
      <c r="B400" s="240" t="s">
        <v>703</v>
      </c>
      <c r="C400" s="57" t="s">
        <v>66</v>
      </c>
      <c r="D400" s="58" t="s">
        <v>70</v>
      </c>
      <c r="E400" s="241">
        <v>43475</v>
      </c>
      <c r="F400" s="242" t="s">
        <v>680</v>
      </c>
      <c r="G400" s="243" t="s">
        <v>27</v>
      </c>
      <c r="H400" s="243" t="s">
        <v>25</v>
      </c>
      <c r="I400" s="246"/>
      <c r="J400" s="57"/>
      <c r="K400" s="57"/>
      <c r="L400" s="57" t="s">
        <v>136</v>
      </c>
      <c r="M400" s="57"/>
      <c r="N400" s="247"/>
      <c r="O400" s="57"/>
      <c r="P400" s="57"/>
      <c r="Q400" s="243"/>
      <c r="R400" s="243" t="s">
        <v>11</v>
      </c>
      <c r="S400" s="243"/>
      <c r="T400" s="243"/>
      <c r="U400" s="243"/>
      <c r="V400" s="243"/>
      <c r="W400" s="244"/>
      <c r="X400" s="245">
        <v>45941</v>
      </c>
      <c r="Y400" s="58" t="s">
        <v>64</v>
      </c>
      <c r="Z400" s="58" t="s">
        <v>1563</v>
      </c>
      <c r="AA400" s="57">
        <v>36</v>
      </c>
      <c r="AB400" s="57">
        <v>72</v>
      </c>
    </row>
    <row r="401" spans="1:28" ht="24.6" customHeight="1" outlineLevel="1" x14ac:dyDescent="0.25">
      <c r="A401" s="239">
        <v>37</v>
      </c>
      <c r="B401" s="240" t="s">
        <v>1280</v>
      </c>
      <c r="C401" s="57" t="s">
        <v>66</v>
      </c>
      <c r="D401" s="58" t="s">
        <v>68</v>
      </c>
      <c r="E401" s="241">
        <v>42765</v>
      </c>
      <c r="F401" s="242" t="s">
        <v>114</v>
      </c>
      <c r="G401" s="243" t="s">
        <v>1745</v>
      </c>
      <c r="H401" s="243" t="s">
        <v>25</v>
      </c>
      <c r="I401" s="246"/>
      <c r="J401" s="57"/>
      <c r="K401" s="57"/>
      <c r="L401" s="57"/>
      <c r="M401" s="57"/>
      <c r="N401" s="247" t="s">
        <v>141</v>
      </c>
      <c r="O401" s="57"/>
      <c r="P401" s="57"/>
      <c r="Q401" s="243"/>
      <c r="R401" s="243"/>
      <c r="S401" s="243"/>
      <c r="T401" s="243" t="s">
        <v>13</v>
      </c>
      <c r="U401" s="243"/>
      <c r="V401" s="243"/>
      <c r="W401" s="244"/>
      <c r="X401" s="245">
        <v>45941</v>
      </c>
      <c r="Y401" s="58" t="s">
        <v>64</v>
      </c>
      <c r="Z401" s="58" t="s">
        <v>1563</v>
      </c>
      <c r="AA401" s="57">
        <v>36</v>
      </c>
      <c r="AB401" s="57">
        <v>72</v>
      </c>
    </row>
    <row r="402" spans="1:28" ht="25.5" customHeight="1" x14ac:dyDescent="0.3">
      <c r="A402" s="297" t="s">
        <v>1564</v>
      </c>
      <c r="B402" s="298"/>
      <c r="C402" s="299" t="s">
        <v>1565</v>
      </c>
      <c r="D402" s="300"/>
      <c r="E402" s="300"/>
      <c r="F402" s="300"/>
      <c r="G402" s="300"/>
      <c r="H402" s="300"/>
      <c r="I402" s="300"/>
      <c r="J402" s="300"/>
      <c r="K402" s="300"/>
      <c r="L402" s="300"/>
      <c r="M402" s="300"/>
      <c r="N402" s="300"/>
      <c r="O402" s="300"/>
      <c r="P402" s="300"/>
      <c r="Q402" s="300"/>
      <c r="R402" s="300"/>
      <c r="S402" s="300"/>
      <c r="T402" s="300"/>
      <c r="U402" s="300"/>
      <c r="V402" s="300"/>
      <c r="W402" s="300"/>
      <c r="X402" s="300"/>
      <c r="Y402" s="300"/>
      <c r="Z402" s="300"/>
      <c r="AA402" s="300"/>
      <c r="AB402" s="300"/>
    </row>
    <row r="403" spans="1:28" ht="24.6" customHeight="1" outlineLevel="1" x14ac:dyDescent="0.25">
      <c r="A403" s="239">
        <v>7</v>
      </c>
      <c r="B403" s="240" t="s">
        <v>1739</v>
      </c>
      <c r="C403" s="57" t="s">
        <v>67</v>
      </c>
      <c r="D403" s="58" t="s">
        <v>429</v>
      </c>
      <c r="E403" s="241">
        <v>44563</v>
      </c>
      <c r="F403" s="242" t="s">
        <v>1592</v>
      </c>
      <c r="G403" s="243" t="s">
        <v>27</v>
      </c>
      <c r="H403" s="243" t="s">
        <v>25</v>
      </c>
      <c r="I403" s="246"/>
      <c r="J403" s="57"/>
      <c r="K403" s="57" t="s">
        <v>135</v>
      </c>
      <c r="L403" s="57"/>
      <c r="M403" s="57"/>
      <c r="N403" s="247"/>
      <c r="O403" s="57"/>
      <c r="P403" s="57"/>
      <c r="Q403" s="243"/>
      <c r="R403" s="243" t="s">
        <v>11</v>
      </c>
      <c r="S403" s="243"/>
      <c r="T403" s="243"/>
      <c r="U403" s="243"/>
      <c r="V403" s="243"/>
      <c r="W403" s="244"/>
      <c r="X403" s="245">
        <v>45928</v>
      </c>
      <c r="Y403" s="58" t="s">
        <v>11</v>
      </c>
      <c r="Z403" s="58" t="s">
        <v>566</v>
      </c>
      <c r="AA403" s="57">
        <v>27</v>
      </c>
      <c r="AB403" s="57">
        <v>27</v>
      </c>
    </row>
    <row r="404" spans="1:28" ht="24.6" customHeight="1" outlineLevel="1" x14ac:dyDescent="0.25">
      <c r="A404" s="239">
        <v>10</v>
      </c>
      <c r="B404" s="240" t="s">
        <v>754</v>
      </c>
      <c r="C404" s="57" t="s">
        <v>67</v>
      </c>
      <c r="D404" s="58" t="s">
        <v>44</v>
      </c>
      <c r="E404" s="241">
        <v>42757</v>
      </c>
      <c r="F404" s="242" t="s">
        <v>1792</v>
      </c>
      <c r="G404" s="243" t="s">
        <v>39</v>
      </c>
      <c r="H404" s="243" t="s">
        <v>25</v>
      </c>
      <c r="I404" s="246"/>
      <c r="J404" s="57"/>
      <c r="K404" s="57"/>
      <c r="L404" s="57"/>
      <c r="M404" s="57" t="s">
        <v>140</v>
      </c>
      <c r="N404" s="247"/>
      <c r="O404" s="57"/>
      <c r="P404" s="57"/>
      <c r="Q404" s="243"/>
      <c r="R404" s="243"/>
      <c r="S404" s="243"/>
      <c r="T404" s="243" t="s">
        <v>13</v>
      </c>
      <c r="U404" s="243"/>
      <c r="V404" s="243"/>
      <c r="W404" s="244"/>
      <c r="X404" s="245">
        <v>45928</v>
      </c>
      <c r="Y404" s="58" t="s">
        <v>11</v>
      </c>
      <c r="Z404" s="58" t="s">
        <v>566</v>
      </c>
      <c r="AA404" s="57">
        <v>27</v>
      </c>
      <c r="AB404" s="57">
        <v>27</v>
      </c>
    </row>
    <row r="405" spans="1:28" ht="24.6" customHeight="1" outlineLevel="1" x14ac:dyDescent="0.25">
      <c r="A405" s="239">
        <v>17</v>
      </c>
      <c r="B405" s="240" t="s">
        <v>1313</v>
      </c>
      <c r="C405" s="57" t="s">
        <v>66</v>
      </c>
      <c r="D405" s="58" t="s">
        <v>1717</v>
      </c>
      <c r="E405" s="241">
        <v>45460</v>
      </c>
      <c r="F405" s="242" t="s">
        <v>1314</v>
      </c>
      <c r="G405" s="243" t="s">
        <v>35</v>
      </c>
      <c r="H405" s="243" t="s">
        <v>25</v>
      </c>
      <c r="I405" s="246" t="s">
        <v>137</v>
      </c>
      <c r="J405" s="57"/>
      <c r="K405" s="57"/>
      <c r="L405" s="57"/>
      <c r="M405" s="57"/>
      <c r="N405" s="247"/>
      <c r="O405" s="57"/>
      <c r="P405" s="57"/>
      <c r="Q405" s="243"/>
      <c r="R405" s="243"/>
      <c r="S405" s="243" t="s">
        <v>12</v>
      </c>
      <c r="T405" s="243"/>
      <c r="U405" s="243"/>
      <c r="V405" s="243"/>
      <c r="W405" s="244"/>
      <c r="X405" s="245">
        <v>45928</v>
      </c>
      <c r="Y405" s="58" t="s">
        <v>11</v>
      </c>
      <c r="Z405" s="58" t="s">
        <v>566</v>
      </c>
      <c r="AA405" s="57">
        <v>27</v>
      </c>
      <c r="AB405" s="57">
        <v>27</v>
      </c>
    </row>
    <row r="406" spans="1:28" ht="24.6" customHeight="1" outlineLevel="1" x14ac:dyDescent="0.25">
      <c r="A406" s="239">
        <v>24</v>
      </c>
      <c r="B406" s="240" t="s">
        <v>1404</v>
      </c>
      <c r="C406" s="57" t="s">
        <v>66</v>
      </c>
      <c r="D406" s="58"/>
      <c r="E406" s="241">
        <v>44985</v>
      </c>
      <c r="F406" s="242" t="s">
        <v>1405</v>
      </c>
      <c r="G406" s="243" t="s">
        <v>27</v>
      </c>
      <c r="H406" s="243" t="s">
        <v>25</v>
      </c>
      <c r="I406" s="246"/>
      <c r="J406" s="57"/>
      <c r="K406" s="57"/>
      <c r="L406" s="57" t="s">
        <v>136</v>
      </c>
      <c r="M406" s="57"/>
      <c r="N406" s="247"/>
      <c r="O406" s="57"/>
      <c r="P406" s="57"/>
      <c r="Q406" s="243"/>
      <c r="R406" s="243" t="s">
        <v>11</v>
      </c>
      <c r="S406" s="243"/>
      <c r="T406" s="243"/>
      <c r="U406" s="243"/>
      <c r="V406" s="243"/>
      <c r="W406" s="244"/>
      <c r="X406" s="245">
        <v>45928</v>
      </c>
      <c r="Y406" s="58" t="s">
        <v>11</v>
      </c>
      <c r="Z406" s="58" t="s">
        <v>566</v>
      </c>
      <c r="AA406" s="57">
        <v>27</v>
      </c>
      <c r="AB406" s="57">
        <v>27</v>
      </c>
    </row>
    <row r="407" spans="1:28" ht="25.5" customHeight="1" x14ac:dyDescent="0.3">
      <c r="A407" s="297" t="s">
        <v>1793</v>
      </c>
      <c r="B407" s="298"/>
      <c r="C407" s="299" t="s">
        <v>1794</v>
      </c>
      <c r="D407" s="300"/>
      <c r="E407" s="300"/>
      <c r="F407" s="300"/>
      <c r="G407" s="300"/>
      <c r="H407" s="300"/>
      <c r="I407" s="300"/>
      <c r="J407" s="300"/>
      <c r="K407" s="300"/>
      <c r="L407" s="300"/>
      <c r="M407" s="300"/>
      <c r="N407" s="300"/>
      <c r="O407" s="300"/>
      <c r="P407" s="300"/>
      <c r="Q407" s="300"/>
      <c r="R407" s="300"/>
      <c r="S407" s="300"/>
      <c r="T407" s="300"/>
      <c r="U407" s="300"/>
      <c r="V407" s="300"/>
      <c r="W407" s="300"/>
      <c r="X407" s="300"/>
      <c r="Y407" s="300"/>
      <c r="Z407" s="300"/>
      <c r="AA407" s="300"/>
      <c r="AB407" s="300"/>
    </row>
    <row r="408" spans="1:28" ht="24.6" customHeight="1" outlineLevel="1" x14ac:dyDescent="0.25">
      <c r="A408" s="239">
        <v>5</v>
      </c>
      <c r="B408" s="240" t="s">
        <v>1729</v>
      </c>
      <c r="C408" s="57" t="s">
        <v>67</v>
      </c>
      <c r="D408" s="58" t="s">
        <v>68</v>
      </c>
      <c r="E408" s="241">
        <v>45567</v>
      </c>
      <c r="F408" s="242" t="s">
        <v>1540</v>
      </c>
      <c r="G408" s="243" t="s">
        <v>35</v>
      </c>
      <c r="H408" s="243" t="s">
        <v>25</v>
      </c>
      <c r="I408" s="246" t="s">
        <v>137</v>
      </c>
      <c r="J408" s="57"/>
      <c r="K408" s="57"/>
      <c r="L408" s="57"/>
      <c r="M408" s="57"/>
      <c r="N408" s="247"/>
      <c r="O408" s="57"/>
      <c r="P408" s="57"/>
      <c r="Q408" s="243"/>
      <c r="R408" s="243"/>
      <c r="S408" s="243" t="s">
        <v>12</v>
      </c>
      <c r="T408" s="243"/>
      <c r="U408" s="243"/>
      <c r="V408" s="243"/>
      <c r="W408" s="244"/>
      <c r="X408" s="245">
        <v>45942</v>
      </c>
      <c r="Y408" s="58" t="s">
        <v>64</v>
      </c>
      <c r="Z408" s="58" t="s">
        <v>1563</v>
      </c>
      <c r="AA408" s="57">
        <v>34</v>
      </c>
      <c r="AB408" s="57">
        <v>68</v>
      </c>
    </row>
    <row r="409" spans="1:28" ht="24.6" customHeight="1" outlineLevel="1" x14ac:dyDescent="0.25">
      <c r="A409" s="239">
        <v>6</v>
      </c>
      <c r="B409" s="240" t="s">
        <v>1730</v>
      </c>
      <c r="C409" s="57" t="s">
        <v>67</v>
      </c>
      <c r="D409" s="58" t="s">
        <v>68</v>
      </c>
      <c r="E409" s="241">
        <v>45212</v>
      </c>
      <c r="F409" s="242" t="s">
        <v>1542</v>
      </c>
      <c r="G409" s="243" t="s">
        <v>24</v>
      </c>
      <c r="H409" s="243" t="s">
        <v>25</v>
      </c>
      <c r="I409" s="246"/>
      <c r="J409" s="57"/>
      <c r="K409" s="57"/>
      <c r="L409" s="57"/>
      <c r="M409" s="57"/>
      <c r="N409" s="247"/>
      <c r="O409" s="57"/>
      <c r="P409" s="57"/>
      <c r="Q409" s="243"/>
      <c r="R409" s="243" t="s">
        <v>11</v>
      </c>
      <c r="S409" s="243"/>
      <c r="T409" s="243"/>
      <c r="U409" s="243"/>
      <c r="V409" s="243"/>
      <c r="W409" s="244"/>
      <c r="X409" s="245">
        <v>45942</v>
      </c>
      <c r="Y409" s="58" t="s">
        <v>64</v>
      </c>
      <c r="Z409" s="58" t="s">
        <v>1563</v>
      </c>
      <c r="AA409" s="57">
        <v>34</v>
      </c>
      <c r="AB409" s="57">
        <v>34</v>
      </c>
    </row>
    <row r="410" spans="1:28" ht="24.6" customHeight="1" outlineLevel="1" x14ac:dyDescent="0.25">
      <c r="A410" s="239">
        <v>9</v>
      </c>
      <c r="B410" s="240" t="s">
        <v>1723</v>
      </c>
      <c r="C410" s="57" t="s">
        <v>67</v>
      </c>
      <c r="D410" s="58" t="s">
        <v>41</v>
      </c>
      <c r="E410" s="241">
        <v>45080</v>
      </c>
      <c r="F410" s="242" t="s">
        <v>1483</v>
      </c>
      <c r="G410" s="243" t="s">
        <v>26</v>
      </c>
      <c r="H410" s="243" t="s">
        <v>25</v>
      </c>
      <c r="I410" s="246"/>
      <c r="J410" s="57"/>
      <c r="K410" s="57" t="s">
        <v>135</v>
      </c>
      <c r="L410" s="57"/>
      <c r="M410" s="57"/>
      <c r="N410" s="247"/>
      <c r="O410" s="57"/>
      <c r="P410" s="57"/>
      <c r="Q410" s="243"/>
      <c r="R410" s="243" t="s">
        <v>11</v>
      </c>
      <c r="S410" s="243"/>
      <c r="T410" s="243"/>
      <c r="U410" s="243"/>
      <c r="V410" s="243"/>
      <c r="W410" s="244"/>
      <c r="X410" s="245">
        <v>45942</v>
      </c>
      <c r="Y410" s="58" t="s">
        <v>64</v>
      </c>
      <c r="Z410" s="58" t="s">
        <v>1563</v>
      </c>
      <c r="AA410" s="57">
        <v>34</v>
      </c>
      <c r="AB410" s="57">
        <v>68</v>
      </c>
    </row>
    <row r="411" spans="1:28" ht="24.6" customHeight="1" outlineLevel="1" x14ac:dyDescent="0.25">
      <c r="A411" s="239">
        <v>14</v>
      </c>
      <c r="B411" s="240" t="s">
        <v>1545</v>
      </c>
      <c r="C411" s="57" t="s">
        <v>67</v>
      </c>
      <c r="D411" s="58" t="s">
        <v>117</v>
      </c>
      <c r="E411" s="241">
        <v>44993</v>
      </c>
      <c r="F411" s="242" t="s">
        <v>1552</v>
      </c>
      <c r="G411" s="243" t="s">
        <v>27</v>
      </c>
      <c r="H411" s="243" t="s">
        <v>25</v>
      </c>
      <c r="I411" s="246"/>
      <c r="J411" s="57"/>
      <c r="K411" s="57"/>
      <c r="L411" s="57"/>
      <c r="M411" s="57"/>
      <c r="N411" s="247"/>
      <c r="O411" s="57"/>
      <c r="P411" s="57"/>
      <c r="Q411" s="243"/>
      <c r="R411" s="243" t="s">
        <v>11</v>
      </c>
      <c r="S411" s="243"/>
      <c r="T411" s="243"/>
      <c r="U411" s="243"/>
      <c r="V411" s="243"/>
      <c r="W411" s="244"/>
      <c r="X411" s="245">
        <v>45942</v>
      </c>
      <c r="Y411" s="58" t="s">
        <v>64</v>
      </c>
      <c r="Z411" s="58" t="s">
        <v>1563</v>
      </c>
      <c r="AA411" s="57">
        <v>34</v>
      </c>
      <c r="AB411" s="57">
        <v>34</v>
      </c>
    </row>
    <row r="412" spans="1:28" ht="24.6" customHeight="1" outlineLevel="1" x14ac:dyDescent="0.25">
      <c r="A412" s="239">
        <v>15</v>
      </c>
      <c r="B412" s="240" t="s">
        <v>1546</v>
      </c>
      <c r="C412" s="57" t="s">
        <v>67</v>
      </c>
      <c r="D412" s="58"/>
      <c r="E412" s="241">
        <v>42967</v>
      </c>
      <c r="F412" s="242" t="s">
        <v>1553</v>
      </c>
      <c r="G412" s="243" t="s">
        <v>39</v>
      </c>
      <c r="H412" s="243" t="s">
        <v>25</v>
      </c>
      <c r="I412" s="246"/>
      <c r="J412" s="57"/>
      <c r="K412" s="57"/>
      <c r="L412" s="57"/>
      <c r="M412" s="57" t="s">
        <v>137</v>
      </c>
      <c r="N412" s="247"/>
      <c r="O412" s="57"/>
      <c r="P412" s="57"/>
      <c r="Q412" s="243"/>
      <c r="R412" s="243"/>
      <c r="S412" s="243"/>
      <c r="T412" s="243" t="s">
        <v>13</v>
      </c>
      <c r="U412" s="243"/>
      <c r="V412" s="243"/>
      <c r="W412" s="244"/>
      <c r="X412" s="245">
        <v>45942</v>
      </c>
      <c r="Y412" s="58" t="s">
        <v>64</v>
      </c>
      <c r="Z412" s="58" t="s">
        <v>1563</v>
      </c>
      <c r="AA412" s="57">
        <v>34</v>
      </c>
      <c r="AB412" s="57">
        <v>68</v>
      </c>
    </row>
    <row r="413" spans="1:28" ht="24.6" customHeight="1" outlineLevel="1" x14ac:dyDescent="0.25">
      <c r="A413" s="239">
        <v>19</v>
      </c>
      <c r="B413" s="240" t="s">
        <v>1733</v>
      </c>
      <c r="C413" s="57" t="s">
        <v>66</v>
      </c>
      <c r="D413" s="58" t="s">
        <v>1735</v>
      </c>
      <c r="E413" s="241">
        <v>45648</v>
      </c>
      <c r="F413" s="242" t="s">
        <v>1567</v>
      </c>
      <c r="G413" s="243" t="s">
        <v>23</v>
      </c>
      <c r="H413" s="243" t="s">
        <v>25</v>
      </c>
      <c r="I413" s="246"/>
      <c r="J413" s="57" t="s">
        <v>138</v>
      </c>
      <c r="K413" s="57"/>
      <c r="L413" s="57"/>
      <c r="M413" s="57"/>
      <c r="N413" s="247"/>
      <c r="O413" s="57"/>
      <c r="P413" s="57"/>
      <c r="Q413" s="243"/>
      <c r="R413" s="243"/>
      <c r="S413" s="243" t="s">
        <v>12</v>
      </c>
      <c r="T413" s="243"/>
      <c r="U413" s="243"/>
      <c r="V413" s="243"/>
      <c r="W413" s="244"/>
      <c r="X413" s="245">
        <v>45942</v>
      </c>
      <c r="Y413" s="58" t="s">
        <v>64</v>
      </c>
      <c r="Z413" s="58" t="s">
        <v>1563</v>
      </c>
      <c r="AA413" s="57">
        <v>34</v>
      </c>
      <c r="AB413" s="57">
        <v>68</v>
      </c>
    </row>
    <row r="414" spans="1:28" ht="24.6" customHeight="1" outlineLevel="1" x14ac:dyDescent="0.25">
      <c r="A414" s="239">
        <v>21</v>
      </c>
      <c r="B414" s="240" t="s">
        <v>1732</v>
      </c>
      <c r="C414" s="57" t="s">
        <v>66</v>
      </c>
      <c r="D414" s="58" t="s">
        <v>68</v>
      </c>
      <c r="E414" s="241">
        <v>45567</v>
      </c>
      <c r="F414" s="242" t="s">
        <v>1560</v>
      </c>
      <c r="G414" s="243" t="s">
        <v>35</v>
      </c>
      <c r="H414" s="243" t="s">
        <v>25</v>
      </c>
      <c r="I414" s="246"/>
      <c r="J414" s="57"/>
      <c r="K414" s="57"/>
      <c r="L414" s="57"/>
      <c r="M414" s="57"/>
      <c r="N414" s="247"/>
      <c r="O414" s="57"/>
      <c r="P414" s="57"/>
      <c r="Q414" s="243"/>
      <c r="R414" s="243"/>
      <c r="S414" s="243" t="s">
        <v>12</v>
      </c>
      <c r="T414" s="243"/>
      <c r="U414" s="243"/>
      <c r="V414" s="243"/>
      <c r="W414" s="244"/>
      <c r="X414" s="245">
        <v>45942</v>
      </c>
      <c r="Y414" s="58" t="s">
        <v>64</v>
      </c>
      <c r="Z414" s="58" t="s">
        <v>1563</v>
      </c>
      <c r="AA414" s="57">
        <v>34</v>
      </c>
      <c r="AB414" s="57">
        <v>34</v>
      </c>
    </row>
    <row r="415" spans="1:28" ht="24.6" customHeight="1" outlineLevel="1" x14ac:dyDescent="0.25">
      <c r="A415" s="239">
        <v>23</v>
      </c>
      <c r="B415" s="240" t="s">
        <v>1568</v>
      </c>
      <c r="C415" s="57" t="s">
        <v>66</v>
      </c>
      <c r="D415" s="58" t="s">
        <v>266</v>
      </c>
      <c r="E415" s="241">
        <v>45274</v>
      </c>
      <c r="F415" s="242" t="s">
        <v>1569</v>
      </c>
      <c r="G415" s="243" t="s">
        <v>24</v>
      </c>
      <c r="H415" s="243" t="s">
        <v>25</v>
      </c>
      <c r="I415" s="246"/>
      <c r="J415" s="57"/>
      <c r="K415" s="57"/>
      <c r="L415" s="57"/>
      <c r="M415" s="57"/>
      <c r="N415" s="247"/>
      <c r="O415" s="57"/>
      <c r="P415" s="57"/>
      <c r="Q415" s="243"/>
      <c r="R415" s="243" t="s">
        <v>11</v>
      </c>
      <c r="S415" s="243"/>
      <c r="T415" s="243"/>
      <c r="U415" s="243"/>
      <c r="V415" s="243"/>
      <c r="W415" s="244"/>
      <c r="X415" s="245">
        <v>45942</v>
      </c>
      <c r="Y415" s="58" t="s">
        <v>64</v>
      </c>
      <c r="Z415" s="58" t="s">
        <v>1563</v>
      </c>
      <c r="AA415" s="57">
        <v>34</v>
      </c>
      <c r="AB415" s="57">
        <v>34</v>
      </c>
    </row>
    <row r="416" spans="1:28" ht="24.6" customHeight="1" outlineLevel="1" x14ac:dyDescent="0.25">
      <c r="A416" s="239">
        <v>28</v>
      </c>
      <c r="B416" s="240" t="s">
        <v>1734</v>
      </c>
      <c r="C416" s="57" t="s">
        <v>66</v>
      </c>
      <c r="D416" s="58" t="s">
        <v>117</v>
      </c>
      <c r="E416" s="241">
        <v>44993</v>
      </c>
      <c r="F416" s="242" t="s">
        <v>1571</v>
      </c>
      <c r="G416" s="243" t="s">
        <v>26</v>
      </c>
      <c r="H416" s="243" t="s">
        <v>25</v>
      </c>
      <c r="I416" s="246"/>
      <c r="J416" s="57"/>
      <c r="K416" s="57"/>
      <c r="L416" s="57"/>
      <c r="M416" s="57"/>
      <c r="N416" s="247"/>
      <c r="O416" s="57"/>
      <c r="P416" s="57"/>
      <c r="Q416" s="243"/>
      <c r="R416" s="243" t="s">
        <v>11</v>
      </c>
      <c r="S416" s="243"/>
      <c r="T416" s="243"/>
      <c r="U416" s="243"/>
      <c r="V416" s="243"/>
      <c r="W416" s="244"/>
      <c r="X416" s="245">
        <v>45942</v>
      </c>
      <c r="Y416" s="58" t="s">
        <v>64</v>
      </c>
      <c r="Z416" s="58" t="s">
        <v>1563</v>
      </c>
      <c r="AA416" s="57">
        <v>34</v>
      </c>
      <c r="AB416" s="57">
        <v>34</v>
      </c>
    </row>
    <row r="417" spans="1:28" ht="24.6" customHeight="1" outlineLevel="1" x14ac:dyDescent="0.25">
      <c r="A417" s="239">
        <v>30</v>
      </c>
      <c r="B417" s="240" t="s">
        <v>1551</v>
      </c>
      <c r="C417" s="57" t="s">
        <v>66</v>
      </c>
      <c r="D417" s="267" t="s">
        <v>1776</v>
      </c>
      <c r="E417" s="241">
        <v>44819</v>
      </c>
      <c r="F417" s="242" t="s">
        <v>1556</v>
      </c>
      <c r="G417" s="243" t="s">
        <v>53</v>
      </c>
      <c r="H417" s="243" t="s">
        <v>25</v>
      </c>
      <c r="I417" s="246"/>
      <c r="J417" s="57"/>
      <c r="K417" s="57"/>
      <c r="L417" s="57"/>
      <c r="M417" s="57"/>
      <c r="N417" s="247"/>
      <c r="O417" s="57"/>
      <c r="P417" s="57"/>
      <c r="Q417" s="243"/>
      <c r="R417" s="243" t="s">
        <v>11</v>
      </c>
      <c r="S417" s="243"/>
      <c r="T417" s="243"/>
      <c r="U417" s="243"/>
      <c r="V417" s="243"/>
      <c r="W417" s="244"/>
      <c r="X417" s="245">
        <v>45942</v>
      </c>
      <c r="Y417" s="58" t="s">
        <v>64</v>
      </c>
      <c r="Z417" s="58" t="s">
        <v>1563</v>
      </c>
      <c r="AA417" s="57">
        <v>34</v>
      </c>
      <c r="AB417" s="57">
        <v>34</v>
      </c>
    </row>
    <row r="418" spans="1:28" ht="24.6" customHeight="1" outlineLevel="1" x14ac:dyDescent="0.25">
      <c r="A418" s="239">
        <v>33</v>
      </c>
      <c r="B418" s="240" t="s">
        <v>703</v>
      </c>
      <c r="C418" s="57" t="s">
        <v>66</v>
      </c>
      <c r="D418" s="58" t="s">
        <v>70</v>
      </c>
      <c r="E418" s="241">
        <v>43475</v>
      </c>
      <c r="F418" s="242" t="s">
        <v>680</v>
      </c>
      <c r="G418" s="243" t="s">
        <v>27</v>
      </c>
      <c r="H418" s="243" t="s">
        <v>25</v>
      </c>
      <c r="I418" s="246"/>
      <c r="J418" s="57"/>
      <c r="K418" s="57"/>
      <c r="L418" s="57" t="s">
        <v>136</v>
      </c>
      <c r="M418" s="57"/>
      <c r="N418" s="247"/>
      <c r="O418" s="57"/>
      <c r="P418" s="57"/>
      <c r="Q418" s="243"/>
      <c r="R418" s="243" t="s">
        <v>11</v>
      </c>
      <c r="S418" s="243"/>
      <c r="T418" s="243"/>
      <c r="U418" s="243"/>
      <c r="V418" s="243"/>
      <c r="W418" s="244"/>
      <c r="X418" s="245">
        <v>45942</v>
      </c>
      <c r="Y418" s="58" t="s">
        <v>64</v>
      </c>
      <c r="Z418" s="58" t="s">
        <v>1563</v>
      </c>
      <c r="AA418" s="57">
        <v>34</v>
      </c>
      <c r="AB418" s="57">
        <v>68</v>
      </c>
    </row>
    <row r="419" spans="1:28" ht="24.6" customHeight="1" outlineLevel="1" x14ac:dyDescent="0.25">
      <c r="A419" s="239">
        <v>35</v>
      </c>
      <c r="B419" s="240" t="s">
        <v>1280</v>
      </c>
      <c r="C419" s="57" t="s">
        <v>66</v>
      </c>
      <c r="D419" s="58" t="s">
        <v>68</v>
      </c>
      <c r="E419" s="241">
        <v>42765</v>
      </c>
      <c r="F419" s="242" t="s">
        <v>114</v>
      </c>
      <c r="G419" s="243" t="s">
        <v>39</v>
      </c>
      <c r="H419" s="243" t="s">
        <v>25</v>
      </c>
      <c r="I419" s="246"/>
      <c r="J419" s="57"/>
      <c r="K419" s="57"/>
      <c r="L419" s="57"/>
      <c r="M419" s="57"/>
      <c r="N419" s="247" t="s">
        <v>138</v>
      </c>
      <c r="O419" s="57"/>
      <c r="P419" s="57"/>
      <c r="Q419" s="243"/>
      <c r="R419" s="243"/>
      <c r="S419" s="243"/>
      <c r="T419" s="243" t="s">
        <v>13</v>
      </c>
      <c r="U419" s="243"/>
      <c r="V419" s="243"/>
      <c r="W419" s="244"/>
      <c r="X419" s="245">
        <v>45942</v>
      </c>
      <c r="Y419" s="58" t="s">
        <v>64</v>
      </c>
      <c r="Z419" s="58" t="s">
        <v>1563</v>
      </c>
      <c r="AA419" s="57">
        <v>34</v>
      </c>
      <c r="AB419" s="57">
        <v>68</v>
      </c>
    </row>
    <row r="420" spans="1:28" ht="25.5" customHeight="1" x14ac:dyDescent="0.3">
      <c r="A420" s="297" t="s">
        <v>1572</v>
      </c>
      <c r="B420" s="298"/>
      <c r="C420" s="299" t="s">
        <v>1573</v>
      </c>
      <c r="D420" s="300"/>
      <c r="E420" s="300"/>
      <c r="F420" s="300"/>
      <c r="G420" s="300"/>
      <c r="H420" s="300"/>
      <c r="I420" s="300"/>
      <c r="J420" s="300"/>
      <c r="K420" s="300"/>
      <c r="L420" s="300"/>
      <c r="M420" s="300"/>
      <c r="N420" s="300"/>
      <c r="O420" s="300"/>
      <c r="P420" s="300"/>
      <c r="Q420" s="300"/>
      <c r="R420" s="300"/>
      <c r="S420" s="300"/>
      <c r="T420" s="300"/>
      <c r="U420" s="300"/>
      <c r="V420" s="300"/>
      <c r="W420" s="300"/>
      <c r="X420" s="300"/>
      <c r="Y420" s="300"/>
      <c r="Z420" s="300"/>
      <c r="AA420" s="300"/>
      <c r="AB420" s="300"/>
    </row>
    <row r="421" spans="1:28" ht="24.6" customHeight="1" outlineLevel="1" x14ac:dyDescent="0.25">
      <c r="A421" s="239">
        <v>4</v>
      </c>
      <c r="B421" s="240" t="s">
        <v>1736</v>
      </c>
      <c r="C421" s="57" t="s">
        <v>67</v>
      </c>
      <c r="D421" s="58" t="s">
        <v>41</v>
      </c>
      <c r="E421" s="241">
        <v>45210</v>
      </c>
      <c r="F421" s="242" t="s">
        <v>1417</v>
      </c>
      <c r="G421" s="243" t="s">
        <v>27</v>
      </c>
      <c r="H421" s="243" t="s">
        <v>25</v>
      </c>
      <c r="I421" s="246"/>
      <c r="J421" s="57"/>
      <c r="K421" s="57" t="s">
        <v>135</v>
      </c>
      <c r="L421" s="57"/>
      <c r="M421" s="57"/>
      <c r="N421" s="247"/>
      <c r="O421" s="57"/>
      <c r="P421" s="57"/>
      <c r="Q421" s="243"/>
      <c r="R421" s="243" t="s">
        <v>11</v>
      </c>
      <c r="S421" s="243"/>
      <c r="T421" s="243"/>
      <c r="U421" s="243"/>
      <c r="V421" s="243"/>
      <c r="W421" s="244"/>
      <c r="X421" s="245">
        <v>45942</v>
      </c>
      <c r="Y421" s="58" t="s">
        <v>11</v>
      </c>
      <c r="Z421" s="58" t="s">
        <v>1126</v>
      </c>
      <c r="AA421" s="57">
        <v>8</v>
      </c>
      <c r="AB421" s="57">
        <v>8</v>
      </c>
    </row>
    <row r="422" spans="1:28" ht="24.6" customHeight="1" outlineLevel="1" x14ac:dyDescent="0.25">
      <c r="A422" s="239">
        <v>5</v>
      </c>
      <c r="B422" s="240" t="s">
        <v>1411</v>
      </c>
      <c r="C422" s="57" t="s">
        <v>67</v>
      </c>
      <c r="D422" s="267" t="s">
        <v>1768</v>
      </c>
      <c r="E422" s="241">
        <v>42806</v>
      </c>
      <c r="F422" s="242" t="s">
        <v>1124</v>
      </c>
      <c r="G422" s="243" t="s">
        <v>39</v>
      </c>
      <c r="H422" s="243" t="s">
        <v>25</v>
      </c>
      <c r="I422" s="246"/>
      <c r="J422" s="57"/>
      <c r="K422" s="57"/>
      <c r="L422" s="57"/>
      <c r="M422" s="57" t="s">
        <v>140</v>
      </c>
      <c r="N422" s="247"/>
      <c r="O422" s="57"/>
      <c r="P422" s="57"/>
      <c r="Q422" s="243"/>
      <c r="R422" s="243"/>
      <c r="S422" s="243"/>
      <c r="T422" s="243" t="s">
        <v>13</v>
      </c>
      <c r="U422" s="243"/>
      <c r="V422" s="243"/>
      <c r="W422" s="244"/>
      <c r="X422" s="245">
        <v>45942</v>
      </c>
      <c r="Y422" s="58" t="s">
        <v>11</v>
      </c>
      <c r="Z422" s="58" t="s">
        <v>1126</v>
      </c>
      <c r="AA422" s="57">
        <v>8</v>
      </c>
      <c r="AB422" s="57">
        <v>8</v>
      </c>
    </row>
    <row r="423" spans="1:28" ht="24.6" customHeight="1" outlineLevel="1" x14ac:dyDescent="0.25">
      <c r="A423" s="239">
        <v>7</v>
      </c>
      <c r="B423" s="240" t="s">
        <v>1574</v>
      </c>
      <c r="C423" s="57" t="s">
        <v>66</v>
      </c>
      <c r="D423" s="58" t="s">
        <v>1632</v>
      </c>
      <c r="E423" s="241">
        <v>45508</v>
      </c>
      <c r="F423" s="242" t="s">
        <v>1575</v>
      </c>
      <c r="G423" s="243" t="s">
        <v>23</v>
      </c>
      <c r="H423" s="243" t="s">
        <v>25</v>
      </c>
      <c r="I423" s="246"/>
      <c r="J423" s="57" t="s">
        <v>138</v>
      </c>
      <c r="K423" s="57"/>
      <c r="L423" s="57"/>
      <c r="M423" s="57"/>
      <c r="N423" s="247"/>
      <c r="O423" s="57"/>
      <c r="P423" s="57"/>
      <c r="Q423" s="243"/>
      <c r="R423" s="243"/>
      <c r="S423" s="243" t="s">
        <v>12</v>
      </c>
      <c r="T423" s="243"/>
      <c r="U423" s="243"/>
      <c r="V423" s="243"/>
      <c r="W423" s="244"/>
      <c r="X423" s="245">
        <v>45942</v>
      </c>
      <c r="Y423" s="58" t="s">
        <v>11</v>
      </c>
      <c r="Z423" s="58" t="s">
        <v>1126</v>
      </c>
      <c r="AA423" s="57">
        <v>8</v>
      </c>
      <c r="AB423" s="57">
        <v>8</v>
      </c>
    </row>
    <row r="424" spans="1:28" ht="24.6" customHeight="1" outlineLevel="1" x14ac:dyDescent="0.25">
      <c r="A424" s="239">
        <v>9</v>
      </c>
      <c r="B424" s="240" t="s">
        <v>1468</v>
      </c>
      <c r="C424" s="57" t="s">
        <v>66</v>
      </c>
      <c r="D424" s="267" t="s">
        <v>1772</v>
      </c>
      <c r="E424" s="241">
        <v>45227</v>
      </c>
      <c r="F424" s="242" t="s">
        <v>1576</v>
      </c>
      <c r="G424" s="243" t="s">
        <v>24</v>
      </c>
      <c r="H424" s="243" t="s">
        <v>25</v>
      </c>
      <c r="I424" s="246"/>
      <c r="J424" s="57"/>
      <c r="K424" s="57"/>
      <c r="L424" s="57" t="s">
        <v>136</v>
      </c>
      <c r="M424" s="57"/>
      <c r="N424" s="247"/>
      <c r="O424" s="57"/>
      <c r="P424" s="57"/>
      <c r="Q424" s="243"/>
      <c r="R424" s="243" t="s">
        <v>11</v>
      </c>
      <c r="S424" s="243"/>
      <c r="T424" s="243"/>
      <c r="U424" s="243"/>
      <c r="V424" s="243"/>
      <c r="W424" s="244"/>
      <c r="X424" s="245">
        <v>45942</v>
      </c>
      <c r="Y424" s="58" t="s">
        <v>11</v>
      </c>
      <c r="Z424" s="58" t="s">
        <v>1126</v>
      </c>
      <c r="AA424" s="57">
        <v>8</v>
      </c>
      <c r="AB424" s="57">
        <v>8</v>
      </c>
    </row>
    <row r="425" spans="1:28" ht="25.5" customHeight="1" x14ac:dyDescent="0.3">
      <c r="A425" s="297" t="s">
        <v>1577</v>
      </c>
      <c r="B425" s="298"/>
      <c r="C425" s="299" t="s">
        <v>1578</v>
      </c>
      <c r="D425" s="300"/>
      <c r="E425" s="300"/>
      <c r="F425" s="300"/>
      <c r="G425" s="300"/>
      <c r="H425" s="300"/>
      <c r="I425" s="300"/>
      <c r="J425" s="300"/>
      <c r="K425" s="300"/>
      <c r="L425" s="300"/>
      <c r="M425" s="300"/>
      <c r="N425" s="300"/>
      <c r="O425" s="300"/>
      <c r="P425" s="300"/>
      <c r="Q425" s="300"/>
      <c r="R425" s="300"/>
      <c r="S425" s="300"/>
      <c r="T425" s="300"/>
      <c r="U425" s="300"/>
      <c r="V425" s="300"/>
      <c r="W425" s="300"/>
      <c r="X425" s="300"/>
      <c r="Y425" s="300"/>
      <c r="Z425" s="300"/>
      <c r="AA425" s="300"/>
      <c r="AB425" s="300"/>
    </row>
    <row r="426" spans="1:28" ht="24.6" customHeight="1" outlineLevel="1" x14ac:dyDescent="0.25">
      <c r="A426" s="239">
        <v>4</v>
      </c>
      <c r="B426" s="240" t="s">
        <v>1579</v>
      </c>
      <c r="C426" s="57" t="s">
        <v>67</v>
      </c>
      <c r="D426" s="267" t="s">
        <v>1777</v>
      </c>
      <c r="E426" s="241">
        <v>45597</v>
      </c>
      <c r="F426" s="242" t="s">
        <v>1580</v>
      </c>
      <c r="G426" s="243" t="s">
        <v>23</v>
      </c>
      <c r="H426" s="243" t="s">
        <v>25</v>
      </c>
      <c r="I426" s="246" t="s">
        <v>137</v>
      </c>
      <c r="J426" s="57"/>
      <c r="K426" s="57"/>
      <c r="L426" s="57"/>
      <c r="M426" s="57"/>
      <c r="N426" s="247"/>
      <c r="O426" s="57"/>
      <c r="P426" s="57"/>
      <c r="Q426" s="243"/>
      <c r="R426" s="243"/>
      <c r="S426" s="243" t="s">
        <v>12</v>
      </c>
      <c r="T426" s="243"/>
      <c r="U426" s="243"/>
      <c r="V426" s="243"/>
      <c r="W426" s="244"/>
      <c r="X426" s="245">
        <v>45970</v>
      </c>
      <c r="Y426" s="58" t="s">
        <v>11</v>
      </c>
      <c r="Z426" s="58" t="s">
        <v>1094</v>
      </c>
      <c r="AA426" s="57">
        <v>10</v>
      </c>
      <c r="AB426" s="57">
        <v>10</v>
      </c>
    </row>
    <row r="427" spans="1:28" ht="24.6" customHeight="1" outlineLevel="1" x14ac:dyDescent="0.25">
      <c r="A427" s="239">
        <v>5</v>
      </c>
      <c r="B427" s="240" t="s">
        <v>320</v>
      </c>
      <c r="C427" s="57" t="s">
        <v>67</v>
      </c>
      <c r="D427" s="58" t="s">
        <v>44</v>
      </c>
      <c r="E427" s="241">
        <v>44576</v>
      </c>
      <c r="F427" s="242" t="s">
        <v>1015</v>
      </c>
      <c r="G427" s="243" t="s">
        <v>27</v>
      </c>
      <c r="H427" s="243" t="s">
        <v>25</v>
      </c>
      <c r="I427" s="246"/>
      <c r="J427" s="57"/>
      <c r="K427" s="57" t="s">
        <v>135</v>
      </c>
      <c r="L427" s="57"/>
      <c r="M427" s="57"/>
      <c r="N427" s="247"/>
      <c r="O427" s="57"/>
      <c r="P427" s="57"/>
      <c r="Q427" s="243"/>
      <c r="R427" s="243" t="s">
        <v>11</v>
      </c>
      <c r="S427" s="243"/>
      <c r="T427" s="243"/>
      <c r="U427" s="243"/>
      <c r="V427" s="243"/>
      <c r="W427" s="244"/>
      <c r="X427" s="245">
        <v>45970</v>
      </c>
      <c r="Y427" s="58" t="s">
        <v>11</v>
      </c>
      <c r="Z427" s="58" t="s">
        <v>1094</v>
      </c>
      <c r="AA427" s="57">
        <v>10</v>
      </c>
      <c r="AB427" s="57">
        <v>10</v>
      </c>
    </row>
    <row r="428" spans="1:28" ht="24.6" customHeight="1" outlineLevel="1" x14ac:dyDescent="0.25">
      <c r="A428" s="239">
        <v>8</v>
      </c>
      <c r="B428" s="240" t="s">
        <v>1581</v>
      </c>
      <c r="C428" s="57" t="s">
        <v>66</v>
      </c>
      <c r="D428" s="58" t="s">
        <v>44</v>
      </c>
      <c r="E428" s="241">
        <v>45657</v>
      </c>
      <c r="F428" s="242" t="s">
        <v>1582</v>
      </c>
      <c r="G428" s="243" t="s">
        <v>23</v>
      </c>
      <c r="H428" s="243" t="s">
        <v>25</v>
      </c>
      <c r="I428" s="246"/>
      <c r="J428" s="57" t="s">
        <v>138</v>
      </c>
      <c r="K428" s="57"/>
      <c r="L428" s="57"/>
      <c r="M428" s="57"/>
      <c r="N428" s="247"/>
      <c r="O428" s="57"/>
      <c r="P428" s="57"/>
      <c r="Q428" s="243"/>
      <c r="R428" s="243"/>
      <c r="S428" s="243" t="s">
        <v>12</v>
      </c>
      <c r="T428" s="243"/>
      <c r="U428" s="243"/>
      <c r="V428" s="243"/>
      <c r="W428" s="244"/>
      <c r="X428" s="245">
        <v>45970</v>
      </c>
      <c r="Y428" s="58" t="s">
        <v>11</v>
      </c>
      <c r="Z428" s="58" t="s">
        <v>1094</v>
      </c>
      <c r="AA428" s="57">
        <v>10</v>
      </c>
      <c r="AB428" s="57">
        <v>10</v>
      </c>
    </row>
    <row r="429" spans="1:28" ht="24.6" customHeight="1" outlineLevel="1" x14ac:dyDescent="0.25">
      <c r="A429" s="239">
        <v>10</v>
      </c>
      <c r="B429" s="240" t="s">
        <v>1277</v>
      </c>
      <c r="C429" s="57" t="s">
        <v>66</v>
      </c>
      <c r="D429" s="58" t="s">
        <v>44</v>
      </c>
      <c r="E429" s="241">
        <v>45110</v>
      </c>
      <c r="F429" s="242" t="s">
        <v>1264</v>
      </c>
      <c r="G429" s="243" t="s">
        <v>27</v>
      </c>
      <c r="H429" s="243" t="s">
        <v>25</v>
      </c>
      <c r="I429" s="246"/>
      <c r="J429" s="57"/>
      <c r="K429" s="57"/>
      <c r="L429" s="57" t="s">
        <v>136</v>
      </c>
      <c r="M429" s="57"/>
      <c r="N429" s="247"/>
      <c r="O429" s="57"/>
      <c r="P429" s="57"/>
      <c r="Q429" s="243"/>
      <c r="R429" s="243" t="s">
        <v>11</v>
      </c>
      <c r="S429" s="243"/>
      <c r="T429" s="243"/>
      <c r="U429" s="243"/>
      <c r="V429" s="243"/>
      <c r="W429" s="244"/>
      <c r="X429" s="245">
        <v>45970</v>
      </c>
      <c r="Y429" s="58" t="s">
        <v>11</v>
      </c>
      <c r="Z429" s="58" t="s">
        <v>1094</v>
      </c>
      <c r="AA429" s="57">
        <v>10</v>
      </c>
      <c r="AB429" s="57">
        <v>10</v>
      </c>
    </row>
    <row r="430" spans="1:28" ht="24.6" customHeight="1" outlineLevel="1" x14ac:dyDescent="0.25">
      <c r="A430" s="239">
        <v>11</v>
      </c>
      <c r="B430" s="240" t="s">
        <v>530</v>
      </c>
      <c r="C430" s="57" t="s">
        <v>66</v>
      </c>
      <c r="D430" s="58" t="s">
        <v>44</v>
      </c>
      <c r="E430" s="241">
        <v>43047</v>
      </c>
      <c r="F430" s="242" t="s">
        <v>503</v>
      </c>
      <c r="G430" s="243" t="s">
        <v>39</v>
      </c>
      <c r="H430" s="243" t="s">
        <v>25</v>
      </c>
      <c r="I430" s="246"/>
      <c r="J430" s="57"/>
      <c r="K430" s="57"/>
      <c r="L430" s="57"/>
      <c r="M430" s="57"/>
      <c r="N430" s="247" t="s">
        <v>141</v>
      </c>
      <c r="O430" s="57"/>
      <c r="P430" s="57"/>
      <c r="Q430" s="243"/>
      <c r="R430" s="243"/>
      <c r="S430" s="243"/>
      <c r="T430" s="243" t="s">
        <v>13</v>
      </c>
      <c r="U430" s="243"/>
      <c r="V430" s="243"/>
      <c r="W430" s="244"/>
      <c r="X430" s="245">
        <v>45970</v>
      </c>
      <c r="Y430" s="58" t="s">
        <v>11</v>
      </c>
      <c r="Z430" s="58" t="s">
        <v>1094</v>
      </c>
      <c r="AA430" s="57">
        <v>10</v>
      </c>
      <c r="AB430" s="57">
        <v>10</v>
      </c>
    </row>
    <row r="431" spans="1:28" ht="25.5" customHeight="1" x14ac:dyDescent="0.3">
      <c r="A431" s="297" t="s">
        <v>1585</v>
      </c>
      <c r="B431" s="298"/>
      <c r="C431" s="299" t="s">
        <v>1586</v>
      </c>
      <c r="D431" s="300"/>
      <c r="E431" s="300"/>
      <c r="F431" s="300"/>
      <c r="G431" s="300"/>
      <c r="H431" s="300"/>
      <c r="I431" s="300"/>
      <c r="J431" s="300"/>
      <c r="K431" s="300"/>
      <c r="L431" s="300"/>
      <c r="M431" s="300"/>
      <c r="N431" s="300"/>
      <c r="O431" s="300"/>
      <c r="P431" s="300"/>
      <c r="Q431" s="300"/>
      <c r="R431" s="300"/>
      <c r="S431" s="300"/>
      <c r="T431" s="300"/>
      <c r="U431" s="300"/>
      <c r="V431" s="300"/>
      <c r="W431" s="300"/>
      <c r="X431" s="300"/>
      <c r="Y431" s="300"/>
      <c r="Z431" s="300"/>
      <c r="AA431" s="300"/>
      <c r="AB431" s="300"/>
    </row>
    <row r="432" spans="1:28" ht="24.6" customHeight="1" outlineLevel="1" x14ac:dyDescent="0.25">
      <c r="A432" s="239">
        <v>6</v>
      </c>
      <c r="B432" s="261" t="s">
        <v>1605</v>
      </c>
      <c r="C432" s="57" t="s">
        <v>67</v>
      </c>
      <c r="D432" s="58" t="s">
        <v>1182</v>
      </c>
      <c r="E432" s="241">
        <v>45221</v>
      </c>
      <c r="F432" s="243">
        <v>6865374</v>
      </c>
      <c r="G432" s="243" t="s">
        <v>27</v>
      </c>
      <c r="H432" s="243" t="s">
        <v>25</v>
      </c>
      <c r="I432" s="246"/>
      <c r="J432" s="57"/>
      <c r="K432" s="57" t="s">
        <v>135</v>
      </c>
      <c r="L432" s="57"/>
      <c r="M432" s="57"/>
      <c r="N432" s="247"/>
      <c r="O432" s="57"/>
      <c r="P432" s="57"/>
      <c r="Q432" s="243"/>
      <c r="R432" s="243" t="s">
        <v>11</v>
      </c>
      <c r="S432" s="243"/>
      <c r="T432" s="243"/>
      <c r="U432" s="243"/>
      <c r="V432" s="243"/>
      <c r="W432" s="244"/>
      <c r="X432" s="245">
        <v>45963</v>
      </c>
      <c r="Y432" s="58" t="s">
        <v>11</v>
      </c>
      <c r="Z432" s="58" t="s">
        <v>1608</v>
      </c>
      <c r="AA432" s="57">
        <v>19</v>
      </c>
      <c r="AB432" s="57">
        <v>19</v>
      </c>
    </row>
    <row r="433" spans="1:28" ht="24.6" customHeight="1" outlineLevel="1" x14ac:dyDescent="0.25">
      <c r="A433" s="239">
        <v>7</v>
      </c>
      <c r="B433" s="240" t="s">
        <v>1606</v>
      </c>
      <c r="C433" s="57" t="s">
        <v>67</v>
      </c>
      <c r="D433" s="267" t="s">
        <v>1779</v>
      </c>
      <c r="E433" s="241">
        <v>42958</v>
      </c>
      <c r="F433" s="243">
        <v>5115479</v>
      </c>
      <c r="G433" s="243" t="s">
        <v>39</v>
      </c>
      <c r="H433" s="243" t="s">
        <v>25</v>
      </c>
      <c r="I433" s="246"/>
      <c r="J433" s="57"/>
      <c r="K433" s="57"/>
      <c r="L433" s="57"/>
      <c r="M433" s="57" t="s">
        <v>140</v>
      </c>
      <c r="N433" s="247"/>
      <c r="O433" s="57"/>
      <c r="P433" s="57"/>
      <c r="Q433" s="243"/>
      <c r="R433" s="243"/>
      <c r="S433" s="243"/>
      <c r="T433" s="243" t="s">
        <v>13</v>
      </c>
      <c r="U433" s="243"/>
      <c r="V433" s="243"/>
      <c r="W433" s="244"/>
      <c r="X433" s="245">
        <v>45963</v>
      </c>
      <c r="Y433" s="58" t="s">
        <v>11</v>
      </c>
      <c r="Z433" s="58" t="s">
        <v>1608</v>
      </c>
      <c r="AA433" s="57">
        <v>19</v>
      </c>
      <c r="AB433" s="57">
        <v>19</v>
      </c>
    </row>
    <row r="434" spans="1:28" ht="24.6" customHeight="1" outlineLevel="1" x14ac:dyDescent="0.25">
      <c r="A434" s="239">
        <v>11</v>
      </c>
      <c r="B434" s="240" t="s">
        <v>1489</v>
      </c>
      <c r="C434" s="57" t="s">
        <v>66</v>
      </c>
      <c r="D434" s="58" t="s">
        <v>1182</v>
      </c>
      <c r="E434" s="241">
        <v>45419</v>
      </c>
      <c r="F434" s="243">
        <v>7180097</v>
      </c>
      <c r="G434" s="243" t="s">
        <v>35</v>
      </c>
      <c r="H434" s="243" t="s">
        <v>25</v>
      </c>
      <c r="I434" s="246"/>
      <c r="J434" s="57" t="s">
        <v>138</v>
      </c>
      <c r="K434" s="57"/>
      <c r="L434" s="57"/>
      <c r="M434" s="57"/>
      <c r="N434" s="247"/>
      <c r="O434" s="57"/>
      <c r="P434" s="57"/>
      <c r="Q434" s="243"/>
      <c r="R434" s="243"/>
      <c r="S434" s="243" t="s">
        <v>12</v>
      </c>
      <c r="T434" s="243"/>
      <c r="U434" s="243"/>
      <c r="V434" s="243"/>
      <c r="W434" s="244"/>
      <c r="X434" s="245">
        <v>45963</v>
      </c>
      <c r="Y434" s="58" t="s">
        <v>11</v>
      </c>
      <c r="Z434" s="58" t="s">
        <v>1608</v>
      </c>
      <c r="AA434" s="57">
        <v>19</v>
      </c>
      <c r="AB434" s="57">
        <v>19</v>
      </c>
    </row>
    <row r="435" spans="1:28" ht="24.6" customHeight="1" outlineLevel="1" x14ac:dyDescent="0.25">
      <c r="A435" s="239">
        <v>14</v>
      </c>
      <c r="B435" s="240" t="s">
        <v>1737</v>
      </c>
      <c r="C435" s="57" t="s">
        <v>66</v>
      </c>
      <c r="D435" s="58" t="s">
        <v>124</v>
      </c>
      <c r="E435" s="241">
        <v>44272</v>
      </c>
      <c r="F435" s="243">
        <v>6414921</v>
      </c>
      <c r="G435" s="243" t="s">
        <v>26</v>
      </c>
      <c r="H435" s="243" t="s">
        <v>25</v>
      </c>
      <c r="I435" s="246"/>
      <c r="J435" s="57"/>
      <c r="K435" s="57"/>
      <c r="L435" s="57" t="s">
        <v>136</v>
      </c>
      <c r="M435" s="57"/>
      <c r="N435" s="247"/>
      <c r="O435" s="57"/>
      <c r="P435" s="57"/>
      <c r="Q435" s="243"/>
      <c r="R435" s="243" t="s">
        <v>11</v>
      </c>
      <c r="S435" s="243"/>
      <c r="T435" s="243"/>
      <c r="U435" s="243"/>
      <c r="V435" s="243"/>
      <c r="W435" s="244"/>
      <c r="X435" s="245">
        <v>45963</v>
      </c>
      <c r="Y435" s="58" t="s">
        <v>11</v>
      </c>
      <c r="Z435" s="58" t="s">
        <v>1608</v>
      </c>
      <c r="AA435" s="57">
        <v>19</v>
      </c>
      <c r="AB435" s="57">
        <v>19</v>
      </c>
    </row>
    <row r="436" spans="1:28" ht="25.5" customHeight="1" x14ac:dyDescent="0.3">
      <c r="A436" s="297" t="s">
        <v>1698</v>
      </c>
      <c r="B436" s="298"/>
      <c r="C436" s="299" t="s">
        <v>1699</v>
      </c>
      <c r="D436" s="300"/>
      <c r="E436" s="300"/>
      <c r="F436" s="300"/>
      <c r="G436" s="300"/>
      <c r="H436" s="300"/>
      <c r="I436" s="300"/>
      <c r="J436" s="300"/>
      <c r="K436" s="300"/>
      <c r="L436" s="300"/>
      <c r="M436" s="300"/>
      <c r="N436" s="300"/>
      <c r="O436" s="300"/>
      <c r="P436" s="300"/>
      <c r="Q436" s="300"/>
      <c r="R436" s="300"/>
      <c r="S436" s="300"/>
      <c r="T436" s="300"/>
      <c r="U436" s="300"/>
      <c r="V436" s="300"/>
      <c r="W436" s="300"/>
      <c r="X436" s="300"/>
      <c r="Y436" s="300"/>
      <c r="Z436" s="300"/>
      <c r="AA436" s="300"/>
      <c r="AB436" s="300"/>
    </row>
    <row r="437" spans="1:28" ht="24.6" customHeight="1" outlineLevel="1" x14ac:dyDescent="0.25">
      <c r="A437" s="239">
        <v>1</v>
      </c>
      <c r="B437" s="240" t="s">
        <v>1738</v>
      </c>
      <c r="C437" s="57" t="s">
        <v>67</v>
      </c>
      <c r="D437" s="58" t="s">
        <v>41</v>
      </c>
      <c r="E437" s="241">
        <v>45712</v>
      </c>
      <c r="F437" s="242" t="s">
        <v>1588</v>
      </c>
      <c r="G437" s="243" t="s">
        <v>23</v>
      </c>
      <c r="H437" s="243" t="s">
        <v>25</v>
      </c>
      <c r="I437" s="246"/>
      <c r="J437" s="57"/>
      <c r="K437" s="57"/>
      <c r="L437" s="57"/>
      <c r="M437" s="57"/>
      <c r="N437" s="247"/>
      <c r="O437" s="57"/>
      <c r="P437" s="57"/>
      <c r="Q437" s="243"/>
      <c r="R437" s="243"/>
      <c r="S437" s="243" t="s">
        <v>12</v>
      </c>
      <c r="T437" s="243"/>
      <c r="U437" s="243"/>
      <c r="V437" s="243"/>
      <c r="W437" s="244"/>
      <c r="X437" s="245">
        <v>46003</v>
      </c>
      <c r="Y437" s="58" t="s">
        <v>64</v>
      </c>
      <c r="Z437" s="58" t="s">
        <v>566</v>
      </c>
      <c r="AA437" s="57">
        <v>29</v>
      </c>
      <c r="AB437" s="57">
        <v>29</v>
      </c>
    </row>
    <row r="438" spans="1:28" ht="24.6" customHeight="1" outlineLevel="1" x14ac:dyDescent="0.25">
      <c r="A438" s="239">
        <v>3</v>
      </c>
      <c r="B438" s="240" t="s">
        <v>1589</v>
      </c>
      <c r="C438" s="57" t="s">
        <v>67</v>
      </c>
      <c r="D438" s="267" t="s">
        <v>1777</v>
      </c>
      <c r="E438" s="241">
        <v>45597</v>
      </c>
      <c r="F438" s="242" t="s">
        <v>1590</v>
      </c>
      <c r="G438" s="243" t="s">
        <v>35</v>
      </c>
      <c r="H438" s="243" t="s">
        <v>25</v>
      </c>
      <c r="I438" s="246" t="s">
        <v>137</v>
      </c>
      <c r="J438" s="57"/>
      <c r="K438" s="57"/>
      <c r="L438" s="57"/>
      <c r="M438" s="57"/>
      <c r="N438" s="247"/>
      <c r="O438" s="57"/>
      <c r="P438" s="57"/>
      <c r="Q438" s="243"/>
      <c r="R438" s="243"/>
      <c r="S438" s="243" t="s">
        <v>12</v>
      </c>
      <c r="T438" s="243"/>
      <c r="U438" s="243"/>
      <c r="V438" s="243"/>
      <c r="W438" s="244"/>
      <c r="X438" s="245">
        <v>46003</v>
      </c>
      <c r="Y438" s="58" t="s">
        <v>64</v>
      </c>
      <c r="Z438" s="58" t="s">
        <v>566</v>
      </c>
      <c r="AA438" s="57">
        <v>29</v>
      </c>
      <c r="AB438" s="57">
        <v>58</v>
      </c>
    </row>
    <row r="439" spans="1:28" ht="24.6" customHeight="1" outlineLevel="1" x14ac:dyDescent="0.25">
      <c r="A439" s="239">
        <v>4</v>
      </c>
      <c r="B439" s="240" t="s">
        <v>1270</v>
      </c>
      <c r="C439" s="57" t="s">
        <v>67</v>
      </c>
      <c r="D439" s="58" t="s">
        <v>41</v>
      </c>
      <c r="E439" s="241">
        <v>45281</v>
      </c>
      <c r="F439" s="242" t="s">
        <v>1249</v>
      </c>
      <c r="G439" s="243" t="s">
        <v>24</v>
      </c>
      <c r="H439" s="243" t="s">
        <v>25</v>
      </c>
      <c r="I439" s="246"/>
      <c r="J439" s="57"/>
      <c r="K439" s="57" t="s">
        <v>135</v>
      </c>
      <c r="L439" s="57"/>
      <c r="M439" s="57"/>
      <c r="N439" s="247"/>
      <c r="O439" s="57"/>
      <c r="P439" s="57"/>
      <c r="Q439" s="243"/>
      <c r="R439" s="243" t="s">
        <v>11</v>
      </c>
      <c r="S439" s="243"/>
      <c r="T439" s="243"/>
      <c r="U439" s="243"/>
      <c r="V439" s="243"/>
      <c r="W439" s="244"/>
      <c r="X439" s="245">
        <v>46003</v>
      </c>
      <c r="Y439" s="58" t="s">
        <v>64</v>
      </c>
      <c r="Z439" s="58" t="s">
        <v>566</v>
      </c>
      <c r="AA439" s="57">
        <v>29</v>
      </c>
      <c r="AB439" s="57">
        <v>58</v>
      </c>
    </row>
    <row r="440" spans="1:28" ht="24.6" customHeight="1" outlineLevel="1" x14ac:dyDescent="0.25">
      <c r="A440" s="239">
        <v>9</v>
      </c>
      <c r="B440" s="240" t="s">
        <v>1739</v>
      </c>
      <c r="C440" s="57" t="s">
        <v>67</v>
      </c>
      <c r="D440" s="58" t="s">
        <v>429</v>
      </c>
      <c r="E440" s="241">
        <v>44563</v>
      </c>
      <c r="F440" s="242" t="s">
        <v>1592</v>
      </c>
      <c r="G440" s="243" t="s">
        <v>27</v>
      </c>
      <c r="H440" s="243" t="s">
        <v>25</v>
      </c>
      <c r="I440" s="246"/>
      <c r="J440" s="57"/>
      <c r="K440" s="57"/>
      <c r="L440" s="57"/>
      <c r="M440" s="57"/>
      <c r="N440" s="247"/>
      <c r="O440" s="57"/>
      <c r="P440" s="57"/>
      <c r="Q440" s="243"/>
      <c r="R440" s="243" t="s">
        <v>11</v>
      </c>
      <c r="S440" s="243"/>
      <c r="T440" s="243"/>
      <c r="U440" s="243"/>
      <c r="V440" s="243"/>
      <c r="W440" s="244"/>
      <c r="X440" s="245">
        <v>46003</v>
      </c>
      <c r="Y440" s="58" t="s">
        <v>64</v>
      </c>
      <c r="Z440" s="58" t="s">
        <v>566</v>
      </c>
      <c r="AA440" s="57">
        <v>29</v>
      </c>
      <c r="AB440" s="57">
        <v>29</v>
      </c>
    </row>
    <row r="441" spans="1:28" ht="24.6" customHeight="1" outlineLevel="1" x14ac:dyDescent="0.25">
      <c r="A441" s="239">
        <v>12</v>
      </c>
      <c r="B441" s="240" t="s">
        <v>1716</v>
      </c>
      <c r="C441" s="57" t="s">
        <v>67</v>
      </c>
      <c r="D441" s="58" t="s">
        <v>44</v>
      </c>
      <c r="E441" s="241">
        <v>42935</v>
      </c>
      <c r="F441" s="242" t="s">
        <v>1401</v>
      </c>
      <c r="G441" s="243" t="s">
        <v>39</v>
      </c>
      <c r="H441" s="243" t="s">
        <v>25</v>
      </c>
      <c r="I441" s="246"/>
      <c r="J441" s="57"/>
      <c r="K441" s="57"/>
      <c r="L441" s="57"/>
      <c r="M441" s="57"/>
      <c r="N441" s="247" t="s">
        <v>1741</v>
      </c>
      <c r="O441" s="57"/>
      <c r="P441" s="57"/>
      <c r="Q441" s="243"/>
      <c r="R441" s="243"/>
      <c r="S441" s="243"/>
      <c r="T441" s="243" t="s">
        <v>13</v>
      </c>
      <c r="U441" s="243"/>
      <c r="V441" s="243"/>
      <c r="W441" s="244"/>
      <c r="X441" s="245">
        <v>46003</v>
      </c>
      <c r="Y441" s="58" t="s">
        <v>64</v>
      </c>
      <c r="Z441" s="58" t="s">
        <v>566</v>
      </c>
      <c r="AA441" s="57">
        <v>29</v>
      </c>
      <c r="AB441" s="57">
        <v>58</v>
      </c>
    </row>
    <row r="442" spans="1:28" ht="24.6" customHeight="1" outlineLevel="1" x14ac:dyDescent="0.25">
      <c r="A442" s="239">
        <v>15</v>
      </c>
      <c r="B442" s="240" t="s">
        <v>1740</v>
      </c>
      <c r="C442" s="57" t="s">
        <v>66</v>
      </c>
      <c r="D442" s="58" t="s">
        <v>41</v>
      </c>
      <c r="E442" s="241">
        <v>45722</v>
      </c>
      <c r="F442" s="242" t="s">
        <v>1594</v>
      </c>
      <c r="G442" s="243" t="s">
        <v>23</v>
      </c>
      <c r="H442" s="243" t="s">
        <v>25</v>
      </c>
      <c r="I442" s="246"/>
      <c r="J442" s="57"/>
      <c r="K442" s="57"/>
      <c r="L442" s="57"/>
      <c r="M442" s="57"/>
      <c r="N442" s="247"/>
      <c r="O442" s="57"/>
      <c r="P442" s="57"/>
      <c r="Q442" s="243"/>
      <c r="R442" s="243"/>
      <c r="S442" s="243" t="s">
        <v>12</v>
      </c>
      <c r="T442" s="243"/>
      <c r="U442" s="243"/>
      <c r="V442" s="243"/>
      <c r="W442" s="244"/>
      <c r="X442" s="245">
        <v>46003</v>
      </c>
      <c r="Y442" s="58" t="s">
        <v>64</v>
      </c>
      <c r="Z442" s="58" t="s">
        <v>566</v>
      </c>
      <c r="AA442" s="57">
        <v>29</v>
      </c>
      <c r="AB442" s="57">
        <v>29</v>
      </c>
    </row>
    <row r="443" spans="1:28" ht="24.6" customHeight="1" outlineLevel="1" x14ac:dyDescent="0.25">
      <c r="A443" s="239">
        <v>18</v>
      </c>
      <c r="B443" s="240" t="s">
        <v>1795</v>
      </c>
      <c r="C443" s="57" t="s">
        <v>66</v>
      </c>
      <c r="D443" s="267" t="s">
        <v>29</v>
      </c>
      <c r="E443" s="241">
        <v>45464</v>
      </c>
      <c r="F443" s="242" t="s">
        <v>1596</v>
      </c>
      <c r="G443" s="243" t="s">
        <v>35</v>
      </c>
      <c r="H443" s="243" t="s">
        <v>25</v>
      </c>
      <c r="I443" s="246"/>
      <c r="J443" s="57" t="s">
        <v>138</v>
      </c>
      <c r="K443" s="57"/>
      <c r="L443" s="57"/>
      <c r="M443" s="57"/>
      <c r="N443" s="247"/>
      <c r="O443" s="57"/>
      <c r="P443" s="57"/>
      <c r="Q443" s="243"/>
      <c r="R443" s="243"/>
      <c r="S443" s="243" t="s">
        <v>12</v>
      </c>
      <c r="T443" s="243"/>
      <c r="U443" s="243"/>
      <c r="V443" s="243"/>
      <c r="W443" s="244"/>
      <c r="X443" s="245">
        <v>46003</v>
      </c>
      <c r="Y443" s="58" t="s">
        <v>64</v>
      </c>
      <c r="Z443" s="58" t="s">
        <v>566</v>
      </c>
      <c r="AA443" s="57">
        <v>29</v>
      </c>
      <c r="AB443" s="57">
        <v>58</v>
      </c>
    </row>
    <row r="444" spans="1:28" ht="24.6" customHeight="1" outlineLevel="1" x14ac:dyDescent="0.25">
      <c r="A444" s="239">
        <v>21</v>
      </c>
      <c r="B444" s="240" t="s">
        <v>1313</v>
      </c>
      <c r="C444" s="57" t="s">
        <v>66</v>
      </c>
      <c r="D444" s="267" t="s">
        <v>1717</v>
      </c>
      <c r="E444" s="241">
        <v>45460</v>
      </c>
      <c r="F444" s="242" t="s">
        <v>1314</v>
      </c>
      <c r="G444" s="243" t="s">
        <v>24</v>
      </c>
      <c r="H444" s="243" t="s">
        <v>25</v>
      </c>
      <c r="I444" s="246"/>
      <c r="J444" s="57"/>
      <c r="K444" s="57"/>
      <c r="L444" s="57"/>
      <c r="M444" s="57"/>
      <c r="N444" s="247"/>
      <c r="O444" s="57"/>
      <c r="P444" s="57"/>
      <c r="Q444" s="243"/>
      <c r="R444" s="243" t="s">
        <v>11</v>
      </c>
      <c r="S444" s="243"/>
      <c r="T444" s="243"/>
      <c r="U444" s="243"/>
      <c r="V444" s="243"/>
      <c r="W444" s="244"/>
      <c r="X444" s="245">
        <v>46003</v>
      </c>
      <c r="Y444" s="58" t="s">
        <v>64</v>
      </c>
      <c r="Z444" s="58" t="s">
        <v>566</v>
      </c>
      <c r="AA444" s="57">
        <v>29</v>
      </c>
      <c r="AB444" s="57">
        <v>29</v>
      </c>
    </row>
    <row r="445" spans="1:28" ht="24.6" customHeight="1" outlineLevel="1" x14ac:dyDescent="0.25">
      <c r="A445" s="239">
        <v>24</v>
      </c>
      <c r="B445" s="240" t="s">
        <v>1597</v>
      </c>
      <c r="C445" s="57" t="s">
        <v>66</v>
      </c>
      <c r="D445" s="58"/>
      <c r="E445" s="241">
        <v>45239</v>
      </c>
      <c r="F445" s="242" t="s">
        <v>1598</v>
      </c>
      <c r="G445" s="243" t="s">
        <v>26</v>
      </c>
      <c r="H445" s="243" t="s">
        <v>25</v>
      </c>
      <c r="I445" s="246"/>
      <c r="J445" s="57"/>
      <c r="K445" s="57"/>
      <c r="L445" s="57"/>
      <c r="M445" s="57"/>
      <c r="N445" s="247"/>
      <c r="O445" s="57"/>
      <c r="P445" s="57"/>
      <c r="Q445" s="243"/>
      <c r="R445" s="243" t="s">
        <v>11</v>
      </c>
      <c r="S445" s="243"/>
      <c r="T445" s="243"/>
      <c r="U445" s="243"/>
      <c r="V445" s="243"/>
      <c r="W445" s="244"/>
      <c r="X445" s="245">
        <v>46003</v>
      </c>
      <c r="Y445" s="58" t="s">
        <v>64</v>
      </c>
      <c r="Z445" s="58" t="s">
        <v>566</v>
      </c>
      <c r="AA445" s="57">
        <v>29</v>
      </c>
      <c r="AB445" s="57">
        <v>29</v>
      </c>
    </row>
    <row r="446" spans="1:28" ht="24.6" customHeight="1" outlineLevel="1" x14ac:dyDescent="0.25">
      <c r="A446" s="239">
        <v>27</v>
      </c>
      <c r="B446" s="240" t="s">
        <v>541</v>
      </c>
      <c r="C446" s="57" t="s">
        <v>66</v>
      </c>
      <c r="D446" s="58" t="s">
        <v>41</v>
      </c>
      <c r="E446" s="241">
        <v>44248</v>
      </c>
      <c r="F446" s="242" t="s">
        <v>559</v>
      </c>
      <c r="G446" s="243" t="s">
        <v>53</v>
      </c>
      <c r="H446" s="243" t="s">
        <v>25</v>
      </c>
      <c r="I446" s="246"/>
      <c r="J446" s="57"/>
      <c r="K446" s="57"/>
      <c r="L446" s="57" t="s">
        <v>136</v>
      </c>
      <c r="M446" s="57"/>
      <c r="N446" s="247"/>
      <c r="O446" s="57"/>
      <c r="P446" s="57"/>
      <c r="Q446" s="243"/>
      <c r="R446" s="243" t="s">
        <v>11</v>
      </c>
      <c r="S446" s="243"/>
      <c r="T446" s="243"/>
      <c r="U446" s="243"/>
      <c r="V446" s="243"/>
      <c r="W446" s="244"/>
      <c r="X446" s="245">
        <v>46003</v>
      </c>
      <c r="Y446" s="58" t="s">
        <v>64</v>
      </c>
      <c r="Z446" s="58" t="s">
        <v>566</v>
      </c>
      <c r="AA446" s="57">
        <v>29</v>
      </c>
      <c r="AB446" s="57">
        <v>58</v>
      </c>
    </row>
    <row r="447" spans="1:28" ht="24.6" customHeight="1" outlineLevel="1" x14ac:dyDescent="0.25">
      <c r="A447" s="239">
        <v>30</v>
      </c>
      <c r="B447" s="240" t="s">
        <v>1599</v>
      </c>
      <c r="C447" s="57" t="s">
        <v>66</v>
      </c>
      <c r="D447" s="267" t="s">
        <v>1219</v>
      </c>
      <c r="E447" s="241">
        <v>44979</v>
      </c>
      <c r="F447" s="242" t="s">
        <v>1600</v>
      </c>
      <c r="G447" s="243" t="s">
        <v>27</v>
      </c>
      <c r="H447" s="243" t="s">
        <v>25</v>
      </c>
      <c r="I447" s="246"/>
      <c r="J447" s="57"/>
      <c r="K447" s="57"/>
      <c r="L447" s="57"/>
      <c r="M447" s="57"/>
      <c r="N447" s="247"/>
      <c r="O447" s="57"/>
      <c r="P447" s="57"/>
      <c r="Q447" s="243"/>
      <c r="R447" s="243" t="s">
        <v>11</v>
      </c>
      <c r="S447" s="243"/>
      <c r="T447" s="243"/>
      <c r="U447" s="243"/>
      <c r="V447" s="243"/>
      <c r="W447" s="244"/>
      <c r="X447" s="245">
        <v>46003</v>
      </c>
      <c r="Y447" s="58" t="s">
        <v>64</v>
      </c>
      <c r="Z447" s="58" t="s">
        <v>566</v>
      </c>
      <c r="AA447" s="57">
        <v>29</v>
      </c>
      <c r="AB447" s="57">
        <v>29</v>
      </c>
    </row>
    <row r="448" spans="1:28" ht="25.5" customHeight="1" x14ac:dyDescent="0.3">
      <c r="A448" s="297" t="s">
        <v>1601</v>
      </c>
      <c r="B448" s="298"/>
      <c r="C448" s="299" t="s">
        <v>1602</v>
      </c>
      <c r="D448" s="300"/>
      <c r="E448" s="300"/>
      <c r="F448" s="300"/>
      <c r="G448" s="300"/>
      <c r="H448" s="300"/>
      <c r="I448" s="300"/>
      <c r="J448" s="300"/>
      <c r="K448" s="300"/>
      <c r="L448" s="300"/>
      <c r="M448" s="300"/>
      <c r="N448" s="300"/>
      <c r="O448" s="300"/>
      <c r="P448" s="300"/>
      <c r="Q448" s="300"/>
      <c r="R448" s="300"/>
      <c r="S448" s="300"/>
      <c r="T448" s="300"/>
      <c r="U448" s="300"/>
      <c r="V448" s="300"/>
      <c r="W448" s="300"/>
      <c r="X448" s="300"/>
      <c r="Y448" s="300"/>
      <c r="Z448" s="300"/>
      <c r="AA448" s="300"/>
      <c r="AB448" s="300"/>
    </row>
    <row r="449" spans="1:28" ht="24.6" customHeight="1" outlineLevel="1" x14ac:dyDescent="0.25">
      <c r="A449" s="239">
        <v>1</v>
      </c>
      <c r="B449" s="240" t="s">
        <v>1589</v>
      </c>
      <c r="C449" s="57" t="s">
        <v>67</v>
      </c>
      <c r="D449" s="267" t="s">
        <v>1777</v>
      </c>
      <c r="E449" s="241">
        <v>45597</v>
      </c>
      <c r="F449" s="242" t="s">
        <v>1590</v>
      </c>
      <c r="G449" s="243" t="s">
        <v>35</v>
      </c>
      <c r="H449" s="243" t="s">
        <v>25</v>
      </c>
      <c r="I449" s="246" t="s">
        <v>137</v>
      </c>
      <c r="J449" s="57"/>
      <c r="K449" s="57"/>
      <c r="L449" s="57"/>
      <c r="M449" s="57"/>
      <c r="N449" s="247"/>
      <c r="O449" s="57"/>
      <c r="P449" s="57"/>
      <c r="Q449" s="243"/>
      <c r="R449" s="243"/>
      <c r="S449" s="243" t="s">
        <v>12</v>
      </c>
      <c r="T449" s="243"/>
      <c r="U449" s="243"/>
      <c r="V449" s="243"/>
      <c r="W449" s="244"/>
      <c r="X449" s="245">
        <v>46020</v>
      </c>
      <c r="Y449" s="58" t="s">
        <v>11</v>
      </c>
      <c r="Z449" s="58" t="s">
        <v>426</v>
      </c>
      <c r="AA449" s="57">
        <v>10</v>
      </c>
      <c r="AB449" s="57">
        <v>10</v>
      </c>
    </row>
    <row r="450" spans="1:28" ht="24.6" customHeight="1" outlineLevel="1" x14ac:dyDescent="0.25">
      <c r="A450" s="239">
        <v>3</v>
      </c>
      <c r="B450" s="240" t="s">
        <v>1430</v>
      </c>
      <c r="C450" s="57" t="s">
        <v>67</v>
      </c>
      <c r="D450" s="58" t="s">
        <v>124</v>
      </c>
      <c r="E450" s="241">
        <v>45194</v>
      </c>
      <c r="F450" s="242" t="s">
        <v>1446</v>
      </c>
      <c r="G450" s="243" t="s">
        <v>26</v>
      </c>
      <c r="H450" s="243" t="s">
        <v>25</v>
      </c>
      <c r="I450" s="246"/>
      <c r="J450" s="57"/>
      <c r="K450" s="57" t="s">
        <v>135</v>
      </c>
      <c r="L450" s="57"/>
      <c r="M450" s="57"/>
      <c r="N450" s="247"/>
      <c r="O450" s="57"/>
      <c r="P450" s="57"/>
      <c r="Q450" s="243"/>
      <c r="R450" s="243" t="s">
        <v>11</v>
      </c>
      <c r="S450" s="243"/>
      <c r="T450" s="243"/>
      <c r="U450" s="243"/>
      <c r="V450" s="243"/>
      <c r="W450" s="244"/>
      <c r="X450" s="245">
        <v>46020</v>
      </c>
      <c r="Y450" s="58" t="s">
        <v>11</v>
      </c>
      <c r="Z450" s="58" t="s">
        <v>426</v>
      </c>
      <c r="AA450" s="57">
        <v>10</v>
      </c>
      <c r="AB450" s="57">
        <v>10</v>
      </c>
    </row>
    <row r="451" spans="1:28" ht="24.6" customHeight="1" outlineLevel="1" x14ac:dyDescent="0.25">
      <c r="A451" s="239">
        <v>6</v>
      </c>
      <c r="B451" s="240" t="s">
        <v>1581</v>
      </c>
      <c r="C451" s="57" t="s">
        <v>66</v>
      </c>
      <c r="D451" s="58" t="s">
        <v>44</v>
      </c>
      <c r="E451" s="241">
        <v>45657</v>
      </c>
      <c r="F451" s="242" t="s">
        <v>1582</v>
      </c>
      <c r="G451" s="243" t="s">
        <v>23</v>
      </c>
      <c r="H451" s="243" t="s">
        <v>25</v>
      </c>
      <c r="I451" s="246"/>
      <c r="J451" s="57" t="s">
        <v>138</v>
      </c>
      <c r="K451" s="57"/>
      <c r="L451" s="57"/>
      <c r="M451" s="57"/>
      <c r="N451" s="247"/>
      <c r="O451" s="57"/>
      <c r="P451" s="57"/>
      <c r="Q451" s="243"/>
      <c r="R451" s="243"/>
      <c r="S451" s="243" t="s">
        <v>12</v>
      </c>
      <c r="T451" s="243"/>
      <c r="U451" s="243"/>
      <c r="V451" s="243"/>
      <c r="W451" s="244"/>
      <c r="X451" s="245">
        <v>46020</v>
      </c>
      <c r="Y451" s="58" t="s">
        <v>11</v>
      </c>
      <c r="Z451" s="58" t="s">
        <v>426</v>
      </c>
      <c r="AA451" s="57">
        <v>10</v>
      </c>
      <c r="AB451" s="57">
        <v>10</v>
      </c>
    </row>
    <row r="452" spans="1:28" ht="24.6" customHeight="1" outlineLevel="1" x14ac:dyDescent="0.25">
      <c r="A452" s="239">
        <v>10</v>
      </c>
      <c r="B452" s="240" t="s">
        <v>1439</v>
      </c>
      <c r="C452" s="57" t="s">
        <v>66</v>
      </c>
      <c r="D452" s="58" t="s">
        <v>124</v>
      </c>
      <c r="E452" s="241">
        <v>44655</v>
      </c>
      <c r="F452" s="242" t="s">
        <v>1440</v>
      </c>
      <c r="G452" s="243" t="s">
        <v>27</v>
      </c>
      <c r="H452" s="243" t="s">
        <v>25</v>
      </c>
      <c r="I452" s="246"/>
      <c r="J452" s="57"/>
      <c r="K452" s="57"/>
      <c r="L452" s="57" t="s">
        <v>136</v>
      </c>
      <c r="M452" s="57"/>
      <c r="N452" s="247"/>
      <c r="O452" s="57"/>
      <c r="P452" s="57"/>
      <c r="Q452" s="243"/>
      <c r="R452" s="243" t="s">
        <v>11</v>
      </c>
      <c r="S452" s="243"/>
      <c r="T452" s="243"/>
      <c r="U452" s="243"/>
      <c r="V452" s="243"/>
      <c r="W452" s="244"/>
      <c r="X452" s="245">
        <v>46020</v>
      </c>
      <c r="Y452" s="58" t="s">
        <v>11</v>
      </c>
      <c r="Z452" s="58" t="s">
        <v>426</v>
      </c>
      <c r="AA452" s="57">
        <v>10</v>
      </c>
      <c r="AB452" s="57">
        <v>10</v>
      </c>
    </row>
    <row r="453" spans="1:28" ht="25.5" customHeight="1" x14ac:dyDescent="0.3">
      <c r="A453" s="297" t="s">
        <v>1603</v>
      </c>
      <c r="B453" s="298"/>
      <c r="C453" s="299" t="s">
        <v>1604</v>
      </c>
      <c r="D453" s="300"/>
      <c r="E453" s="300"/>
      <c r="F453" s="300"/>
      <c r="G453" s="300"/>
      <c r="H453" s="300"/>
      <c r="I453" s="300"/>
      <c r="J453" s="300"/>
      <c r="K453" s="300"/>
      <c r="L453" s="300"/>
      <c r="M453" s="300"/>
      <c r="N453" s="300"/>
      <c r="O453" s="300"/>
      <c r="P453" s="300"/>
      <c r="Q453" s="300"/>
      <c r="R453" s="300"/>
      <c r="S453" s="300"/>
      <c r="T453" s="300"/>
      <c r="U453" s="300"/>
      <c r="V453" s="300"/>
      <c r="W453" s="300"/>
      <c r="X453" s="300"/>
      <c r="Y453" s="300"/>
      <c r="Z453" s="300"/>
      <c r="AA453" s="300"/>
      <c r="AB453" s="300"/>
    </row>
    <row r="454" spans="1:28" ht="25.2" customHeight="1" x14ac:dyDescent="0.25">
      <c r="I454" s="50"/>
      <c r="N454" s="51"/>
    </row>
    <row r="455" spans="1:28" ht="25.2" customHeight="1" x14ac:dyDescent="0.25">
      <c r="I455" s="50"/>
      <c r="N455" s="51"/>
    </row>
    <row r="456" spans="1:28" ht="25.2" customHeight="1" x14ac:dyDescent="0.25">
      <c r="I456" s="50"/>
      <c r="N456" s="51"/>
    </row>
    <row r="457" spans="1:28" ht="25.2" customHeight="1" x14ac:dyDescent="0.25">
      <c r="I457" s="50"/>
      <c r="N457" s="51"/>
    </row>
    <row r="458" spans="1:28" ht="25.2" customHeight="1" x14ac:dyDescent="0.25">
      <c r="I458" s="50"/>
      <c r="N458" s="51"/>
    </row>
    <row r="459" spans="1:28" ht="25.2" customHeight="1" x14ac:dyDescent="0.25">
      <c r="I459" s="50"/>
      <c r="N459" s="51"/>
    </row>
    <row r="460" spans="1:28" ht="25.2" customHeight="1" x14ac:dyDescent="0.25">
      <c r="I460" s="50"/>
      <c r="N460" s="51"/>
    </row>
    <row r="461" spans="1:28" ht="25.2" customHeight="1" x14ac:dyDescent="0.25">
      <c r="I461" s="50"/>
      <c r="N461" s="51"/>
    </row>
    <row r="462" spans="1:28" ht="25.2" customHeight="1" x14ac:dyDescent="0.25">
      <c r="I462" s="50"/>
      <c r="N462" s="51"/>
    </row>
    <row r="463" spans="1:28" ht="25.2" customHeight="1" x14ac:dyDescent="0.25">
      <c r="I463" s="50"/>
      <c r="N463" s="51"/>
    </row>
    <row r="464" spans="1:28" ht="25.2" customHeight="1" x14ac:dyDescent="0.25">
      <c r="I464" s="50"/>
      <c r="N464" s="51"/>
    </row>
    <row r="465" spans="9:14" ht="25.2" customHeight="1" x14ac:dyDescent="0.25">
      <c r="I465" s="50"/>
      <c r="N465" s="51"/>
    </row>
    <row r="466" spans="9:14" ht="25.2" customHeight="1" x14ac:dyDescent="0.25">
      <c r="I466" s="50"/>
      <c r="N466" s="51"/>
    </row>
    <row r="467" spans="9:14" ht="25.2" customHeight="1" x14ac:dyDescent="0.25">
      <c r="I467" s="50"/>
      <c r="N467" s="51"/>
    </row>
    <row r="468" spans="9:14" ht="25.2" customHeight="1" x14ac:dyDescent="0.25">
      <c r="I468" s="50"/>
      <c r="N468" s="51"/>
    </row>
    <row r="469" spans="9:14" ht="25.2" customHeight="1" x14ac:dyDescent="0.25">
      <c r="I469" s="50"/>
      <c r="N469" s="51"/>
    </row>
    <row r="470" spans="9:14" ht="25.2" customHeight="1" x14ac:dyDescent="0.25">
      <c r="I470" s="50"/>
      <c r="N470" s="51"/>
    </row>
    <row r="471" spans="9:14" ht="25.2" customHeight="1" x14ac:dyDescent="0.25">
      <c r="I471" s="50"/>
      <c r="N471" s="51"/>
    </row>
    <row r="472" spans="9:14" x14ac:dyDescent="0.25">
      <c r="I472" s="50"/>
      <c r="N472" s="51"/>
    </row>
    <row r="473" spans="9:14" x14ac:dyDescent="0.25">
      <c r="I473" s="50"/>
      <c r="N473" s="51"/>
    </row>
    <row r="474" spans="9:14" x14ac:dyDescent="0.25">
      <c r="I474" s="50"/>
      <c r="N474" s="51"/>
    </row>
    <row r="475" spans="9:14" x14ac:dyDescent="0.25">
      <c r="I475" s="50"/>
      <c r="N475" s="51"/>
    </row>
    <row r="476" spans="9:14" x14ac:dyDescent="0.25">
      <c r="I476" s="50"/>
      <c r="N476" s="51"/>
    </row>
    <row r="477" spans="9:14" x14ac:dyDescent="0.25">
      <c r="I477" s="50"/>
      <c r="N477" s="51"/>
    </row>
    <row r="478" spans="9:14" x14ac:dyDescent="0.25">
      <c r="I478" s="50"/>
      <c r="N478" s="51"/>
    </row>
    <row r="479" spans="9:14" x14ac:dyDescent="0.25">
      <c r="I479" s="50"/>
      <c r="N479" s="51"/>
    </row>
    <row r="480" spans="9:14" x14ac:dyDescent="0.25">
      <c r="I480" s="50"/>
      <c r="N480" s="51"/>
    </row>
    <row r="481" spans="9:14" x14ac:dyDescent="0.25">
      <c r="I481" s="50"/>
      <c r="N481" s="51"/>
    </row>
    <row r="482" spans="9:14" x14ac:dyDescent="0.25">
      <c r="I482" s="50"/>
      <c r="N482" s="51"/>
    </row>
    <row r="483" spans="9:14" x14ac:dyDescent="0.25">
      <c r="I483" s="50"/>
      <c r="N483" s="51"/>
    </row>
    <row r="484" spans="9:14" x14ac:dyDescent="0.25">
      <c r="I484" s="50"/>
      <c r="N484" s="51"/>
    </row>
    <row r="485" spans="9:14" x14ac:dyDescent="0.25">
      <c r="I485" s="50"/>
      <c r="N485" s="51"/>
    </row>
    <row r="486" spans="9:14" x14ac:dyDescent="0.25">
      <c r="I486" s="50"/>
      <c r="N486" s="51"/>
    </row>
    <row r="487" spans="9:14" x14ac:dyDescent="0.25">
      <c r="I487" s="50"/>
      <c r="N487" s="51"/>
    </row>
    <row r="488" spans="9:14" x14ac:dyDescent="0.25">
      <c r="I488" s="50"/>
      <c r="N488" s="51"/>
    </row>
    <row r="489" spans="9:14" x14ac:dyDescent="0.25">
      <c r="I489" s="50"/>
      <c r="N489" s="51"/>
    </row>
    <row r="490" spans="9:14" x14ac:dyDescent="0.25">
      <c r="I490" s="50"/>
      <c r="N490" s="51"/>
    </row>
    <row r="491" spans="9:14" x14ac:dyDescent="0.25">
      <c r="I491" s="50"/>
      <c r="N491" s="51"/>
    </row>
    <row r="492" spans="9:14" x14ac:dyDescent="0.25">
      <c r="I492" s="50"/>
      <c r="N492" s="51"/>
    </row>
    <row r="493" spans="9:14" x14ac:dyDescent="0.25">
      <c r="I493" s="50"/>
      <c r="N493" s="51"/>
    </row>
    <row r="494" spans="9:14" x14ac:dyDescent="0.25">
      <c r="I494" s="50"/>
      <c r="N494" s="51"/>
    </row>
    <row r="495" spans="9:14" x14ac:dyDescent="0.25">
      <c r="I495" s="50"/>
      <c r="N495" s="51"/>
    </row>
    <row r="496" spans="9:14" x14ac:dyDescent="0.25">
      <c r="I496" s="50"/>
      <c r="N496" s="51"/>
    </row>
    <row r="497" spans="9:14" x14ac:dyDescent="0.25">
      <c r="I497" s="50"/>
      <c r="N497" s="51"/>
    </row>
    <row r="498" spans="9:14" x14ac:dyDescent="0.25">
      <c r="I498" s="50"/>
      <c r="N498" s="51"/>
    </row>
    <row r="499" spans="9:14" x14ac:dyDescent="0.25">
      <c r="I499" s="50"/>
      <c r="N499" s="51"/>
    </row>
    <row r="500" spans="9:14" x14ac:dyDescent="0.25">
      <c r="I500" s="50"/>
      <c r="N500" s="51"/>
    </row>
    <row r="501" spans="9:14" x14ac:dyDescent="0.25">
      <c r="I501" s="50"/>
      <c r="N501" s="51"/>
    </row>
    <row r="502" spans="9:14" x14ac:dyDescent="0.25">
      <c r="I502" s="50"/>
      <c r="N502" s="51"/>
    </row>
    <row r="503" spans="9:14" x14ac:dyDescent="0.25">
      <c r="I503" s="50"/>
      <c r="N503" s="51"/>
    </row>
    <row r="504" spans="9:14" x14ac:dyDescent="0.25">
      <c r="I504" s="50"/>
      <c r="N504" s="51"/>
    </row>
    <row r="505" spans="9:14" x14ac:dyDescent="0.25">
      <c r="I505" s="50"/>
      <c r="N505" s="51"/>
    </row>
    <row r="506" spans="9:14" x14ac:dyDescent="0.25">
      <c r="I506" s="50"/>
      <c r="N506" s="51"/>
    </row>
    <row r="507" spans="9:14" x14ac:dyDescent="0.25">
      <c r="I507" s="50"/>
      <c r="N507" s="51"/>
    </row>
    <row r="508" spans="9:14" x14ac:dyDescent="0.25">
      <c r="I508" s="50"/>
      <c r="N508" s="51"/>
    </row>
    <row r="509" spans="9:14" x14ac:dyDescent="0.25">
      <c r="I509" s="50"/>
      <c r="N509" s="51"/>
    </row>
    <row r="510" spans="9:14" x14ac:dyDescent="0.25">
      <c r="I510" s="50"/>
      <c r="N510" s="51"/>
    </row>
    <row r="511" spans="9:14" x14ac:dyDescent="0.25">
      <c r="I511" s="50"/>
      <c r="N511" s="51"/>
    </row>
    <row r="512" spans="9:14" x14ac:dyDescent="0.25">
      <c r="I512" s="50"/>
      <c r="N512" s="51"/>
    </row>
    <row r="513" spans="9:14" x14ac:dyDescent="0.25">
      <c r="I513" s="50"/>
      <c r="N513" s="51"/>
    </row>
    <row r="514" spans="9:14" x14ac:dyDescent="0.25">
      <c r="I514" s="50"/>
      <c r="N514" s="51"/>
    </row>
    <row r="515" spans="9:14" x14ac:dyDescent="0.25">
      <c r="I515" s="50"/>
      <c r="N515" s="51"/>
    </row>
    <row r="516" spans="9:14" x14ac:dyDescent="0.25">
      <c r="I516" s="50"/>
      <c r="N516" s="51"/>
    </row>
    <row r="517" spans="9:14" x14ac:dyDescent="0.25">
      <c r="I517" s="50"/>
      <c r="N517" s="51"/>
    </row>
    <row r="518" spans="9:14" x14ac:dyDescent="0.25">
      <c r="I518" s="50"/>
      <c r="N518" s="51"/>
    </row>
    <row r="519" spans="9:14" x14ac:dyDescent="0.25">
      <c r="I519" s="50"/>
      <c r="N519" s="51"/>
    </row>
    <row r="520" spans="9:14" x14ac:dyDescent="0.25">
      <c r="I520" s="50"/>
      <c r="N520" s="51"/>
    </row>
    <row r="521" spans="9:14" x14ac:dyDescent="0.25">
      <c r="I521" s="50"/>
      <c r="N521" s="51"/>
    </row>
    <row r="522" spans="9:14" x14ac:dyDescent="0.25">
      <c r="I522" s="50"/>
      <c r="N522" s="51"/>
    </row>
    <row r="523" spans="9:14" x14ac:dyDescent="0.25">
      <c r="I523" s="50"/>
      <c r="N523" s="51"/>
    </row>
    <row r="524" spans="9:14" x14ac:dyDescent="0.25">
      <c r="I524" s="50"/>
      <c r="N524" s="51"/>
    </row>
    <row r="525" spans="9:14" x14ac:dyDescent="0.25">
      <c r="I525" s="50"/>
      <c r="N525" s="51"/>
    </row>
    <row r="526" spans="9:14" x14ac:dyDescent="0.25">
      <c r="I526" s="50"/>
      <c r="N526" s="51"/>
    </row>
    <row r="527" spans="9:14" x14ac:dyDescent="0.25">
      <c r="I527" s="50"/>
      <c r="N527" s="51"/>
    </row>
    <row r="528" spans="9:14" x14ac:dyDescent="0.25">
      <c r="I528" s="50"/>
      <c r="N528" s="51"/>
    </row>
    <row r="529" spans="9:14" x14ac:dyDescent="0.25">
      <c r="I529" s="50"/>
      <c r="N529" s="51"/>
    </row>
    <row r="530" spans="9:14" x14ac:dyDescent="0.25">
      <c r="I530" s="50"/>
      <c r="N530" s="51"/>
    </row>
    <row r="531" spans="9:14" x14ac:dyDescent="0.25">
      <c r="I531" s="50"/>
      <c r="N531" s="51"/>
    </row>
    <row r="532" spans="9:14" x14ac:dyDescent="0.25">
      <c r="I532" s="50"/>
      <c r="N532" s="51"/>
    </row>
    <row r="533" spans="9:14" x14ac:dyDescent="0.25">
      <c r="I533" s="50"/>
      <c r="N533" s="51"/>
    </row>
    <row r="534" spans="9:14" x14ac:dyDescent="0.25">
      <c r="I534" s="50"/>
      <c r="N534" s="51"/>
    </row>
    <row r="535" spans="9:14" x14ac:dyDescent="0.25">
      <c r="I535" s="50"/>
      <c r="N535" s="51"/>
    </row>
    <row r="536" spans="9:14" x14ac:dyDescent="0.25">
      <c r="I536" s="50"/>
      <c r="N536" s="51"/>
    </row>
    <row r="537" spans="9:14" x14ac:dyDescent="0.25">
      <c r="I537" s="50"/>
      <c r="N537" s="51"/>
    </row>
    <row r="538" spans="9:14" x14ac:dyDescent="0.25">
      <c r="I538" s="50"/>
      <c r="N538" s="51"/>
    </row>
    <row r="539" spans="9:14" x14ac:dyDescent="0.25">
      <c r="I539" s="50"/>
      <c r="N539" s="51"/>
    </row>
    <row r="540" spans="9:14" x14ac:dyDescent="0.25">
      <c r="I540" s="50"/>
      <c r="N540" s="51"/>
    </row>
    <row r="541" spans="9:14" x14ac:dyDescent="0.25">
      <c r="I541" s="50"/>
      <c r="N541" s="51"/>
    </row>
    <row r="542" spans="9:14" x14ac:dyDescent="0.25">
      <c r="I542" s="50"/>
      <c r="N542" s="51"/>
    </row>
    <row r="543" spans="9:14" x14ac:dyDescent="0.25">
      <c r="I543" s="50"/>
      <c r="N543" s="51"/>
    </row>
    <row r="544" spans="9:14" x14ac:dyDescent="0.25">
      <c r="I544" s="50"/>
      <c r="N544" s="51"/>
    </row>
    <row r="545" spans="9:14" x14ac:dyDescent="0.25">
      <c r="I545" s="50"/>
      <c r="N545" s="51"/>
    </row>
    <row r="546" spans="9:14" x14ac:dyDescent="0.25">
      <c r="I546" s="50"/>
      <c r="N546" s="51"/>
    </row>
    <row r="547" spans="9:14" x14ac:dyDescent="0.25">
      <c r="I547" s="50"/>
      <c r="N547" s="51"/>
    </row>
    <row r="548" spans="9:14" x14ac:dyDescent="0.25">
      <c r="I548" s="50"/>
      <c r="N548" s="51"/>
    </row>
    <row r="549" spans="9:14" x14ac:dyDescent="0.25">
      <c r="I549" s="50"/>
      <c r="N549" s="51"/>
    </row>
    <row r="550" spans="9:14" x14ac:dyDescent="0.25">
      <c r="I550" s="50"/>
      <c r="N550" s="51"/>
    </row>
    <row r="551" spans="9:14" x14ac:dyDescent="0.25">
      <c r="I551" s="50"/>
      <c r="N551" s="51"/>
    </row>
    <row r="552" spans="9:14" x14ac:dyDescent="0.25">
      <c r="I552" s="50"/>
      <c r="N552" s="51"/>
    </row>
    <row r="553" spans="9:14" x14ac:dyDescent="0.25">
      <c r="I553" s="50"/>
      <c r="N553" s="51"/>
    </row>
    <row r="554" spans="9:14" x14ac:dyDescent="0.25">
      <c r="I554" s="50"/>
      <c r="N554" s="51"/>
    </row>
    <row r="555" spans="9:14" x14ac:dyDescent="0.25">
      <c r="I555" s="50"/>
      <c r="N555" s="51"/>
    </row>
    <row r="556" spans="9:14" x14ac:dyDescent="0.25">
      <c r="I556" s="50"/>
      <c r="N556" s="51"/>
    </row>
    <row r="557" spans="9:14" x14ac:dyDescent="0.25">
      <c r="I557" s="50"/>
      <c r="N557" s="51"/>
    </row>
    <row r="558" spans="9:14" x14ac:dyDescent="0.25">
      <c r="I558" s="50"/>
      <c r="N558" s="51"/>
    </row>
    <row r="559" spans="9:14" x14ac:dyDescent="0.25">
      <c r="I559" s="50"/>
      <c r="N559" s="51"/>
    </row>
    <row r="560" spans="9:14" x14ac:dyDescent="0.25">
      <c r="I560" s="50"/>
      <c r="N560" s="51"/>
    </row>
    <row r="561" spans="9:14" x14ac:dyDescent="0.25">
      <c r="I561" s="50"/>
      <c r="N561" s="51"/>
    </row>
    <row r="562" spans="9:14" x14ac:dyDescent="0.25">
      <c r="I562" s="50"/>
      <c r="N562" s="51"/>
    </row>
    <row r="563" spans="9:14" x14ac:dyDescent="0.25">
      <c r="I563" s="50"/>
      <c r="N563" s="51"/>
    </row>
    <row r="564" spans="9:14" x14ac:dyDescent="0.25">
      <c r="I564" s="50"/>
      <c r="N564" s="51"/>
    </row>
    <row r="565" spans="9:14" x14ac:dyDescent="0.25">
      <c r="I565" s="50"/>
      <c r="N565" s="51"/>
    </row>
    <row r="566" spans="9:14" x14ac:dyDescent="0.25">
      <c r="I566" s="50"/>
      <c r="N566" s="51"/>
    </row>
    <row r="567" spans="9:14" x14ac:dyDescent="0.25">
      <c r="I567" s="50"/>
      <c r="N567" s="51"/>
    </row>
    <row r="568" spans="9:14" x14ac:dyDescent="0.25">
      <c r="I568" s="50"/>
      <c r="N568" s="51"/>
    </row>
    <row r="569" spans="9:14" x14ac:dyDescent="0.25">
      <c r="I569" s="50"/>
      <c r="N569" s="51"/>
    </row>
    <row r="570" spans="9:14" x14ac:dyDescent="0.25">
      <c r="I570" s="50"/>
      <c r="N570" s="51"/>
    </row>
    <row r="571" spans="9:14" x14ac:dyDescent="0.25">
      <c r="I571" s="50"/>
      <c r="N571" s="51"/>
    </row>
    <row r="572" spans="9:14" x14ac:dyDescent="0.25">
      <c r="I572" s="50"/>
      <c r="N572" s="51"/>
    </row>
    <row r="573" spans="9:14" x14ac:dyDescent="0.25">
      <c r="I573" s="50"/>
      <c r="N573" s="51"/>
    </row>
    <row r="574" spans="9:14" x14ac:dyDescent="0.25">
      <c r="I574" s="50"/>
      <c r="N574" s="51"/>
    </row>
    <row r="575" spans="9:14" x14ac:dyDescent="0.25">
      <c r="I575" s="50"/>
      <c r="N575" s="51"/>
    </row>
    <row r="576" spans="9:14" x14ac:dyDescent="0.25">
      <c r="I576" s="50"/>
      <c r="N576" s="51"/>
    </row>
    <row r="577" spans="9:14" x14ac:dyDescent="0.25">
      <c r="I577" s="50"/>
      <c r="N577" s="51"/>
    </row>
    <row r="578" spans="9:14" x14ac:dyDescent="0.25">
      <c r="I578" s="50"/>
      <c r="N578" s="51"/>
    </row>
    <row r="579" spans="9:14" x14ac:dyDescent="0.25">
      <c r="I579" s="50"/>
      <c r="N579" s="51"/>
    </row>
    <row r="580" spans="9:14" x14ac:dyDescent="0.25">
      <c r="I580" s="50"/>
      <c r="N580" s="51"/>
    </row>
    <row r="581" spans="9:14" x14ac:dyDescent="0.25">
      <c r="I581" s="50"/>
      <c r="N581" s="51"/>
    </row>
    <row r="582" spans="9:14" x14ac:dyDescent="0.25">
      <c r="I582" s="50"/>
      <c r="N582" s="51"/>
    </row>
    <row r="583" spans="9:14" x14ac:dyDescent="0.25">
      <c r="I583" s="50"/>
      <c r="N583" s="51"/>
    </row>
    <row r="584" spans="9:14" x14ac:dyDescent="0.25">
      <c r="I584" s="50"/>
      <c r="N584" s="51"/>
    </row>
    <row r="585" spans="9:14" x14ac:dyDescent="0.25">
      <c r="I585" s="50"/>
      <c r="N585" s="51"/>
    </row>
    <row r="586" spans="9:14" x14ac:dyDescent="0.25">
      <c r="I586" s="50"/>
      <c r="N586" s="51"/>
    </row>
    <row r="587" spans="9:14" x14ac:dyDescent="0.25">
      <c r="I587" s="50"/>
      <c r="N587" s="51"/>
    </row>
    <row r="588" spans="9:14" x14ac:dyDescent="0.25">
      <c r="I588" s="50"/>
      <c r="N588" s="51"/>
    </row>
    <row r="589" spans="9:14" x14ac:dyDescent="0.25">
      <c r="I589" s="50"/>
      <c r="N589" s="51"/>
    </row>
    <row r="590" spans="9:14" x14ac:dyDescent="0.25">
      <c r="I590" s="50"/>
      <c r="N590" s="51"/>
    </row>
    <row r="591" spans="9:14" x14ac:dyDescent="0.25">
      <c r="I591" s="50"/>
      <c r="N591" s="51"/>
    </row>
    <row r="592" spans="9:14" x14ac:dyDescent="0.25">
      <c r="I592" s="50"/>
      <c r="N592" s="51"/>
    </row>
    <row r="593" spans="9:14" x14ac:dyDescent="0.25">
      <c r="I593" s="50"/>
      <c r="N593" s="51"/>
    </row>
    <row r="594" spans="9:14" x14ac:dyDescent="0.25">
      <c r="I594" s="50"/>
      <c r="N594" s="51"/>
    </row>
    <row r="595" spans="9:14" x14ac:dyDescent="0.25">
      <c r="I595" s="50"/>
      <c r="N595" s="51"/>
    </row>
    <row r="596" spans="9:14" x14ac:dyDescent="0.25">
      <c r="I596" s="50"/>
      <c r="N596" s="51"/>
    </row>
    <row r="597" spans="9:14" x14ac:dyDescent="0.25">
      <c r="I597" s="50"/>
      <c r="N597" s="51"/>
    </row>
    <row r="598" spans="9:14" x14ac:dyDescent="0.25">
      <c r="I598" s="50"/>
      <c r="N598" s="51"/>
    </row>
    <row r="599" spans="9:14" x14ac:dyDescent="0.25">
      <c r="I599" s="50"/>
      <c r="N599" s="51"/>
    </row>
    <row r="600" spans="9:14" x14ac:dyDescent="0.25">
      <c r="I600" s="50"/>
      <c r="N600" s="51"/>
    </row>
    <row r="601" spans="9:14" x14ac:dyDescent="0.25">
      <c r="I601" s="50"/>
      <c r="N601" s="51"/>
    </row>
    <row r="602" spans="9:14" x14ac:dyDescent="0.25">
      <c r="I602" s="50"/>
      <c r="N602" s="51"/>
    </row>
    <row r="603" spans="9:14" x14ac:dyDescent="0.25">
      <c r="I603" s="50"/>
      <c r="N603" s="51"/>
    </row>
    <row r="604" spans="9:14" x14ac:dyDescent="0.25">
      <c r="I604" s="50"/>
      <c r="N604" s="51"/>
    </row>
    <row r="605" spans="9:14" x14ac:dyDescent="0.25">
      <c r="I605" s="50"/>
      <c r="N605" s="51"/>
    </row>
    <row r="606" spans="9:14" x14ac:dyDescent="0.25">
      <c r="I606" s="50"/>
      <c r="N606" s="51"/>
    </row>
    <row r="607" spans="9:14" x14ac:dyDescent="0.25">
      <c r="I607" s="50"/>
      <c r="N607" s="51"/>
    </row>
    <row r="608" spans="9:14" x14ac:dyDescent="0.25">
      <c r="I608" s="50"/>
      <c r="N608" s="51"/>
    </row>
    <row r="609" spans="9:14" x14ac:dyDescent="0.25">
      <c r="I609" s="50"/>
      <c r="N609" s="51"/>
    </row>
    <row r="610" spans="9:14" x14ac:dyDescent="0.25">
      <c r="I610" s="50"/>
      <c r="N610" s="51"/>
    </row>
    <row r="611" spans="9:14" x14ac:dyDescent="0.25">
      <c r="I611" s="50"/>
      <c r="N611" s="51"/>
    </row>
    <row r="612" spans="9:14" x14ac:dyDescent="0.25">
      <c r="I612" s="50"/>
      <c r="N612" s="51"/>
    </row>
    <row r="613" spans="9:14" x14ac:dyDescent="0.25">
      <c r="I613" s="50"/>
      <c r="N613" s="51"/>
    </row>
    <row r="614" spans="9:14" x14ac:dyDescent="0.25">
      <c r="I614" s="50"/>
      <c r="N614" s="51"/>
    </row>
    <row r="615" spans="9:14" x14ac:dyDescent="0.25">
      <c r="I615" s="50"/>
      <c r="N615" s="51"/>
    </row>
    <row r="616" spans="9:14" x14ac:dyDescent="0.25">
      <c r="I616" s="50"/>
      <c r="N616" s="51"/>
    </row>
    <row r="617" spans="9:14" x14ac:dyDescent="0.25">
      <c r="I617" s="50"/>
      <c r="N617" s="51"/>
    </row>
    <row r="618" spans="9:14" x14ac:dyDescent="0.25">
      <c r="I618" s="50"/>
      <c r="N618" s="51"/>
    </row>
    <row r="619" spans="9:14" x14ac:dyDescent="0.25">
      <c r="I619" s="50"/>
      <c r="N619" s="51"/>
    </row>
    <row r="620" spans="9:14" x14ac:dyDescent="0.25">
      <c r="I620" s="50"/>
      <c r="N620" s="51"/>
    </row>
    <row r="621" spans="9:14" x14ac:dyDescent="0.25">
      <c r="I621" s="50"/>
      <c r="N621" s="51"/>
    </row>
    <row r="622" spans="9:14" x14ac:dyDescent="0.25">
      <c r="I622" s="50"/>
      <c r="N622" s="51"/>
    </row>
    <row r="623" spans="9:14" x14ac:dyDescent="0.25">
      <c r="I623" s="50"/>
      <c r="N623" s="51"/>
    </row>
    <row r="624" spans="9:14" x14ac:dyDescent="0.25">
      <c r="I624" s="50"/>
      <c r="N624" s="51"/>
    </row>
    <row r="625" spans="9:14" x14ac:dyDescent="0.25">
      <c r="I625" s="50"/>
      <c r="N625" s="51"/>
    </row>
    <row r="626" spans="9:14" x14ac:dyDescent="0.25">
      <c r="I626" s="50"/>
      <c r="N626" s="51"/>
    </row>
    <row r="627" spans="9:14" x14ac:dyDescent="0.25">
      <c r="I627" s="50"/>
      <c r="N627" s="51"/>
    </row>
    <row r="628" spans="9:14" x14ac:dyDescent="0.25">
      <c r="I628" s="50"/>
      <c r="N628" s="51"/>
    </row>
    <row r="629" spans="9:14" x14ac:dyDescent="0.25">
      <c r="I629" s="50"/>
      <c r="N629" s="51"/>
    </row>
    <row r="630" spans="9:14" x14ac:dyDescent="0.25">
      <c r="I630" s="50"/>
      <c r="N630" s="51"/>
    </row>
    <row r="631" spans="9:14" x14ac:dyDescent="0.25">
      <c r="I631" s="50"/>
      <c r="N631" s="51"/>
    </row>
    <row r="632" spans="9:14" x14ac:dyDescent="0.25">
      <c r="I632" s="50"/>
      <c r="N632" s="51"/>
    </row>
    <row r="633" spans="9:14" x14ac:dyDescent="0.25">
      <c r="I633" s="50"/>
      <c r="N633" s="51"/>
    </row>
    <row r="634" spans="9:14" x14ac:dyDescent="0.25">
      <c r="I634" s="50"/>
      <c r="N634" s="51"/>
    </row>
    <row r="635" spans="9:14" x14ac:dyDescent="0.25">
      <c r="I635" s="50"/>
      <c r="N635" s="51"/>
    </row>
    <row r="636" spans="9:14" x14ac:dyDescent="0.25">
      <c r="I636" s="50"/>
      <c r="N636" s="51"/>
    </row>
    <row r="637" spans="9:14" x14ac:dyDescent="0.25">
      <c r="I637" s="50"/>
      <c r="N637" s="51"/>
    </row>
    <row r="638" spans="9:14" x14ac:dyDescent="0.25">
      <c r="I638" s="50"/>
      <c r="N638" s="51"/>
    </row>
    <row r="639" spans="9:14" x14ac:dyDescent="0.25">
      <c r="I639" s="50"/>
      <c r="N639" s="51"/>
    </row>
    <row r="640" spans="9:14" x14ac:dyDescent="0.25">
      <c r="I640" s="50"/>
      <c r="N640" s="51"/>
    </row>
    <row r="641" spans="9:14" x14ac:dyDescent="0.25">
      <c r="I641" s="50"/>
      <c r="N641" s="51"/>
    </row>
    <row r="642" spans="9:14" x14ac:dyDescent="0.25">
      <c r="I642" s="50"/>
      <c r="N642" s="51"/>
    </row>
    <row r="643" spans="9:14" x14ac:dyDescent="0.25">
      <c r="I643" s="50"/>
      <c r="N643" s="51"/>
    </row>
    <row r="644" spans="9:14" x14ac:dyDescent="0.25">
      <c r="I644" s="50"/>
      <c r="N644" s="51"/>
    </row>
    <row r="645" spans="9:14" x14ac:dyDescent="0.25">
      <c r="I645" s="50"/>
      <c r="N645" s="51"/>
    </row>
    <row r="646" spans="9:14" x14ac:dyDescent="0.25">
      <c r="I646" s="50"/>
      <c r="N646" s="51"/>
    </row>
    <row r="647" spans="9:14" x14ac:dyDescent="0.25">
      <c r="I647" s="50"/>
      <c r="N647" s="51"/>
    </row>
    <row r="648" spans="9:14" x14ac:dyDescent="0.25">
      <c r="I648" s="50"/>
      <c r="N648" s="51"/>
    </row>
    <row r="649" spans="9:14" x14ac:dyDescent="0.25">
      <c r="I649" s="50"/>
      <c r="N649" s="51"/>
    </row>
    <row r="650" spans="9:14" x14ac:dyDescent="0.25">
      <c r="I650" s="50"/>
      <c r="N650" s="51"/>
    </row>
    <row r="651" spans="9:14" x14ac:dyDescent="0.25">
      <c r="I651" s="50"/>
      <c r="N651" s="51"/>
    </row>
    <row r="652" spans="9:14" x14ac:dyDescent="0.25">
      <c r="I652" s="50"/>
      <c r="N652" s="51"/>
    </row>
    <row r="653" spans="9:14" x14ac:dyDescent="0.25">
      <c r="I653" s="50"/>
      <c r="N653" s="51"/>
    </row>
    <row r="654" spans="9:14" x14ac:dyDescent="0.25">
      <c r="I654" s="50"/>
      <c r="N654" s="51"/>
    </row>
    <row r="655" spans="9:14" x14ac:dyDescent="0.25">
      <c r="I655" s="50"/>
      <c r="N655" s="51"/>
    </row>
    <row r="656" spans="9:14" x14ac:dyDescent="0.25">
      <c r="I656" s="50"/>
      <c r="N656" s="51"/>
    </row>
    <row r="657" spans="9:14" x14ac:dyDescent="0.25">
      <c r="I657" s="50"/>
      <c r="N657" s="51"/>
    </row>
    <row r="658" spans="9:14" x14ac:dyDescent="0.25">
      <c r="I658" s="50"/>
      <c r="N658" s="51"/>
    </row>
    <row r="659" spans="9:14" x14ac:dyDescent="0.25">
      <c r="I659" s="50"/>
      <c r="N659" s="51"/>
    </row>
    <row r="660" spans="9:14" x14ac:dyDescent="0.25">
      <c r="I660" s="50"/>
      <c r="N660" s="51"/>
    </row>
    <row r="661" spans="9:14" x14ac:dyDescent="0.25">
      <c r="I661" s="50"/>
      <c r="N661" s="51"/>
    </row>
    <row r="662" spans="9:14" x14ac:dyDescent="0.25">
      <c r="I662" s="50"/>
      <c r="N662" s="51"/>
    </row>
    <row r="663" spans="9:14" x14ac:dyDescent="0.25">
      <c r="I663" s="50"/>
      <c r="N663" s="51"/>
    </row>
    <row r="664" spans="9:14" x14ac:dyDescent="0.25">
      <c r="I664" s="50"/>
      <c r="N664" s="51"/>
    </row>
    <row r="665" spans="9:14" x14ac:dyDescent="0.25">
      <c r="I665" s="50"/>
      <c r="N665" s="51"/>
    </row>
    <row r="666" spans="9:14" x14ac:dyDescent="0.25">
      <c r="I666" s="50"/>
      <c r="N666" s="51"/>
    </row>
    <row r="667" spans="9:14" x14ac:dyDescent="0.25">
      <c r="I667" s="50"/>
      <c r="N667" s="51"/>
    </row>
    <row r="668" spans="9:14" x14ac:dyDescent="0.25">
      <c r="I668" s="50"/>
      <c r="N668" s="51"/>
    </row>
    <row r="669" spans="9:14" x14ac:dyDescent="0.25">
      <c r="I669" s="50"/>
      <c r="N669" s="51"/>
    </row>
    <row r="670" spans="9:14" x14ac:dyDescent="0.25">
      <c r="I670" s="50"/>
      <c r="N670" s="51"/>
    </row>
    <row r="671" spans="9:14" x14ac:dyDescent="0.25">
      <c r="I671" s="50"/>
      <c r="N671" s="51"/>
    </row>
    <row r="672" spans="9:14" x14ac:dyDescent="0.25">
      <c r="I672" s="50"/>
      <c r="N672" s="51"/>
    </row>
    <row r="673" spans="9:14" x14ac:dyDescent="0.25">
      <c r="I673" s="50"/>
      <c r="N673" s="51"/>
    </row>
    <row r="674" spans="9:14" x14ac:dyDescent="0.25">
      <c r="I674" s="50"/>
      <c r="N674" s="51"/>
    </row>
    <row r="675" spans="9:14" x14ac:dyDescent="0.25">
      <c r="I675" s="50"/>
      <c r="N675" s="51"/>
    </row>
    <row r="676" spans="9:14" x14ac:dyDescent="0.25">
      <c r="I676" s="50"/>
      <c r="N676" s="51"/>
    </row>
    <row r="677" spans="9:14" x14ac:dyDescent="0.25">
      <c r="I677" s="50"/>
      <c r="N677" s="51"/>
    </row>
    <row r="678" spans="9:14" x14ac:dyDescent="0.25">
      <c r="I678" s="50"/>
      <c r="N678" s="51"/>
    </row>
    <row r="679" spans="9:14" ht="13.8" thickBot="1" x14ac:dyDescent="0.3">
      <c r="I679" s="52"/>
      <c r="J679" s="53"/>
      <c r="K679" s="53"/>
      <c r="L679" s="53"/>
      <c r="M679" s="53"/>
      <c r="N679" s="54"/>
    </row>
  </sheetData>
  <autoFilter ref="A1:AB453" xr:uid="{00000000-0001-0000-0000-000000000000}"/>
  <mergeCells count="94">
    <mergeCell ref="A98:B98"/>
    <mergeCell ref="C98:AB98"/>
    <mergeCell ref="A453:B453"/>
    <mergeCell ref="C453:AB453"/>
    <mergeCell ref="A436:B436"/>
    <mergeCell ref="C436:AB436"/>
    <mergeCell ref="A425:B425"/>
    <mergeCell ref="C425:AB425"/>
    <mergeCell ref="A431:B431"/>
    <mergeCell ref="C431:AB431"/>
    <mergeCell ref="A448:B448"/>
    <mergeCell ref="C448:AB448"/>
    <mergeCell ref="A200:B200"/>
    <mergeCell ref="C200:AB200"/>
    <mergeCell ref="A206:B206"/>
    <mergeCell ref="C206:AB206"/>
    <mergeCell ref="A63:B63"/>
    <mergeCell ref="C63:AB63"/>
    <mergeCell ref="A76:B76"/>
    <mergeCell ref="C76:AB76"/>
    <mergeCell ref="A83:B83"/>
    <mergeCell ref="C83:AB83"/>
    <mergeCell ref="A103:B103"/>
    <mergeCell ref="C103:AB103"/>
    <mergeCell ref="A159:B159"/>
    <mergeCell ref="C159:AB159"/>
    <mergeCell ref="A132:B132"/>
    <mergeCell ref="C132:AB132"/>
    <mergeCell ref="A153:B153"/>
    <mergeCell ref="C153:AB153"/>
    <mergeCell ref="A147:B147"/>
    <mergeCell ref="C147:AB147"/>
    <mergeCell ref="A220:B220"/>
    <mergeCell ref="C220:AB220"/>
    <mergeCell ref="A232:B232"/>
    <mergeCell ref="C232:AB232"/>
    <mergeCell ref="A246:B246"/>
    <mergeCell ref="C246:AB246"/>
    <mergeCell ref="A251:B251"/>
    <mergeCell ref="C251:AB251"/>
    <mergeCell ref="A256:B256"/>
    <mergeCell ref="C256:AB256"/>
    <mergeCell ref="A269:B269"/>
    <mergeCell ref="C269:AB269"/>
    <mergeCell ref="A282:B282"/>
    <mergeCell ref="C282:AB282"/>
    <mergeCell ref="A296:B296"/>
    <mergeCell ref="C296:AB296"/>
    <mergeCell ref="A310:B310"/>
    <mergeCell ref="C310:AB310"/>
    <mergeCell ref="A324:B324"/>
    <mergeCell ref="C324:AB324"/>
    <mergeCell ref="A328:B328"/>
    <mergeCell ref="C328:AB328"/>
    <mergeCell ref="A336:B336"/>
    <mergeCell ref="C336:AB336"/>
    <mergeCell ref="A350:B350"/>
    <mergeCell ref="C350:AB350"/>
    <mergeCell ref="A331:B331"/>
    <mergeCell ref="C331:AB331"/>
    <mergeCell ref="A355:B355"/>
    <mergeCell ref="C355:AB355"/>
    <mergeCell ref="A365:B365"/>
    <mergeCell ref="C365:AB365"/>
    <mergeCell ref="A371:B371"/>
    <mergeCell ref="C371:AB371"/>
    <mergeCell ref="A420:B420"/>
    <mergeCell ref="C420:AB420"/>
    <mergeCell ref="A382:B382"/>
    <mergeCell ref="C382:AB382"/>
    <mergeCell ref="A389:B389"/>
    <mergeCell ref="C389:AB389"/>
    <mergeCell ref="A402:B402"/>
    <mergeCell ref="C402:AB402"/>
    <mergeCell ref="A407:B407"/>
    <mergeCell ref="C407:AB407"/>
    <mergeCell ref="A15:B15"/>
    <mergeCell ref="C15:AB15"/>
    <mergeCell ref="A19:B19"/>
    <mergeCell ref="C19:AB19"/>
    <mergeCell ref="A24:B24"/>
    <mergeCell ref="C24:AB24"/>
    <mergeCell ref="A29:B29"/>
    <mergeCell ref="C29:AB29"/>
    <mergeCell ref="A34:B34"/>
    <mergeCell ref="C34:AB34"/>
    <mergeCell ref="A48:B48"/>
    <mergeCell ref="C48:AB48"/>
    <mergeCell ref="A185:B185"/>
    <mergeCell ref="C185:AB185"/>
    <mergeCell ref="A171:B171"/>
    <mergeCell ref="C171:AB171"/>
    <mergeCell ref="A165:B165"/>
    <mergeCell ref="C165:AB165"/>
  </mergeCells>
  <phoneticPr fontId="6" type="noConversion"/>
  <conditionalFormatting sqref="AB1">
    <cfRule type="cellIs" dxfId="8" priority="1" operator="greaterThan">
      <formula>0</formula>
    </cfRule>
  </conditionalFormatting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E12DF7-CCE8-4A55-956C-6B50AB534ACC}">
  <sheetPr>
    <tabColor theme="2" tint="-0.499984740745262"/>
  </sheetPr>
  <dimension ref="A1:K75"/>
  <sheetViews>
    <sheetView workbookViewId="0">
      <selection activeCell="D75" sqref="D75"/>
    </sheetView>
  </sheetViews>
  <sheetFormatPr defaultRowHeight="14.4" outlineLevelRow="1" x14ac:dyDescent="0.3"/>
  <cols>
    <col min="1" max="1" width="4.109375" customWidth="1"/>
    <col min="2" max="2" width="42.44140625" customWidth="1"/>
    <col min="3" max="3" width="9.88671875" customWidth="1"/>
    <col min="4" max="4" width="35.109375" customWidth="1"/>
    <col min="5" max="6" width="11.6640625" customWidth="1"/>
    <col min="7" max="7" width="10.88671875" customWidth="1"/>
    <col min="8" max="8" width="17.109375" customWidth="1"/>
    <col min="9" max="9" width="17.88671875" customWidth="1"/>
    <col min="10" max="10" width="7.44140625" customWidth="1"/>
    <col min="11" max="11" width="7.5546875" customWidth="1"/>
  </cols>
  <sheetData>
    <row r="1" spans="1:11" ht="82.8" x14ac:dyDescent="0.3">
      <c r="A1" s="275" t="s">
        <v>0</v>
      </c>
      <c r="B1" s="275" t="s">
        <v>1</v>
      </c>
      <c r="C1" s="275" t="s">
        <v>21</v>
      </c>
      <c r="D1" s="275" t="s">
        <v>2</v>
      </c>
      <c r="E1" s="275" t="s">
        <v>3</v>
      </c>
      <c r="F1" s="275" t="s">
        <v>4</v>
      </c>
      <c r="G1" s="275" t="s">
        <v>17</v>
      </c>
      <c r="H1" s="275" t="s">
        <v>18</v>
      </c>
      <c r="I1" s="275" t="s">
        <v>19</v>
      </c>
      <c r="J1" s="275" t="s">
        <v>20</v>
      </c>
      <c r="K1" s="276" t="s">
        <v>985</v>
      </c>
    </row>
    <row r="2" spans="1:11" ht="25.95" customHeight="1" outlineLevel="1" x14ac:dyDescent="0.3">
      <c r="A2" s="271">
        <v>6</v>
      </c>
      <c r="B2" s="88" t="s">
        <v>1268</v>
      </c>
      <c r="C2" s="20" t="s">
        <v>67</v>
      </c>
      <c r="D2" s="3" t="s">
        <v>111</v>
      </c>
      <c r="E2" s="272">
        <v>45471</v>
      </c>
      <c r="F2" s="273" t="s">
        <v>1247</v>
      </c>
      <c r="G2" s="272">
        <v>45788</v>
      </c>
      <c r="H2" s="3" t="s">
        <v>64</v>
      </c>
      <c r="I2" s="274" t="s">
        <v>1007</v>
      </c>
      <c r="J2" s="180">
        <v>51</v>
      </c>
      <c r="K2" s="180">
        <v>102</v>
      </c>
    </row>
    <row r="3" spans="1:11" ht="25.95" customHeight="1" outlineLevel="1" x14ac:dyDescent="0.3">
      <c r="A3" s="271">
        <v>9</v>
      </c>
      <c r="B3" s="88" t="s">
        <v>1268</v>
      </c>
      <c r="C3" s="20" t="s">
        <v>67</v>
      </c>
      <c r="D3" s="3" t="s">
        <v>111</v>
      </c>
      <c r="E3" s="272">
        <v>45410</v>
      </c>
      <c r="F3" s="273" t="s">
        <v>1247</v>
      </c>
      <c r="G3" s="272">
        <v>45801</v>
      </c>
      <c r="H3" s="3" t="s">
        <v>8</v>
      </c>
      <c r="I3" s="274" t="s">
        <v>1018</v>
      </c>
      <c r="J3" s="180">
        <v>86</v>
      </c>
      <c r="K3" s="180">
        <v>258</v>
      </c>
    </row>
    <row r="4" spans="1:11" ht="25.95" customHeight="1" outlineLevel="1" x14ac:dyDescent="0.3">
      <c r="A4" s="271">
        <v>8</v>
      </c>
      <c r="B4" s="88" t="s">
        <v>1268</v>
      </c>
      <c r="C4" s="20" t="s">
        <v>67</v>
      </c>
      <c r="D4" s="3" t="s">
        <v>111</v>
      </c>
      <c r="E4" s="272">
        <v>45410</v>
      </c>
      <c r="F4" s="273" t="s">
        <v>1247</v>
      </c>
      <c r="G4" s="272">
        <v>45802</v>
      </c>
      <c r="H4" s="3" t="s">
        <v>64</v>
      </c>
      <c r="I4" s="274" t="s">
        <v>1018</v>
      </c>
      <c r="J4" s="180">
        <v>71</v>
      </c>
      <c r="K4" s="180">
        <v>142</v>
      </c>
    </row>
    <row r="5" spans="1:11" ht="25.95" customHeight="1" outlineLevel="1" x14ac:dyDescent="0.3">
      <c r="A5" s="271">
        <v>10</v>
      </c>
      <c r="B5" s="88" t="s">
        <v>1268</v>
      </c>
      <c r="C5" s="20" t="s">
        <v>67</v>
      </c>
      <c r="D5" s="3" t="s">
        <v>111</v>
      </c>
      <c r="E5" s="272">
        <v>45471</v>
      </c>
      <c r="F5" s="273" t="s">
        <v>1247</v>
      </c>
      <c r="G5" s="272">
        <v>45844</v>
      </c>
      <c r="H5" s="3" t="s">
        <v>64</v>
      </c>
      <c r="I5" s="274" t="s">
        <v>1335</v>
      </c>
      <c r="J5" s="180">
        <v>80</v>
      </c>
      <c r="K5" s="180">
        <v>80</v>
      </c>
    </row>
    <row r="6" spans="1:11" ht="25.95" customHeight="1" outlineLevel="1" x14ac:dyDescent="0.3">
      <c r="A6" s="271">
        <v>1</v>
      </c>
      <c r="B6" s="88" t="s">
        <v>1268</v>
      </c>
      <c r="C6" s="20" t="s">
        <v>67</v>
      </c>
      <c r="D6" s="3" t="s">
        <v>111</v>
      </c>
      <c r="E6" s="272">
        <v>45471</v>
      </c>
      <c r="F6" s="273">
        <v>7056226</v>
      </c>
      <c r="G6" s="272">
        <v>45879</v>
      </c>
      <c r="H6" s="3" t="s">
        <v>64</v>
      </c>
      <c r="I6" s="274" t="s">
        <v>426</v>
      </c>
      <c r="J6" s="180">
        <v>28</v>
      </c>
      <c r="K6" s="180">
        <v>56</v>
      </c>
    </row>
    <row r="7" spans="1:11" ht="25.95" customHeight="1" outlineLevel="1" x14ac:dyDescent="0.3">
      <c r="A7" s="271">
        <v>4</v>
      </c>
      <c r="B7" s="88" t="s">
        <v>1268</v>
      </c>
      <c r="C7" s="20" t="s">
        <v>67</v>
      </c>
      <c r="D7" s="3" t="s">
        <v>111</v>
      </c>
      <c r="E7" s="272">
        <v>45471</v>
      </c>
      <c r="F7" s="273" t="s">
        <v>1247</v>
      </c>
      <c r="G7" s="272">
        <v>45885</v>
      </c>
      <c r="H7" s="3" t="s">
        <v>64</v>
      </c>
      <c r="I7" s="274" t="s">
        <v>1434</v>
      </c>
      <c r="J7" s="180">
        <v>43</v>
      </c>
      <c r="K7" s="180">
        <v>86</v>
      </c>
    </row>
    <row r="8" spans="1:11" ht="25.95" customHeight="1" outlineLevel="1" x14ac:dyDescent="0.3">
      <c r="A8" s="271">
        <v>5</v>
      </c>
      <c r="B8" s="88" t="s">
        <v>1268</v>
      </c>
      <c r="C8" s="20" t="s">
        <v>67</v>
      </c>
      <c r="D8" s="3" t="s">
        <v>111</v>
      </c>
      <c r="E8" s="272">
        <v>45471</v>
      </c>
      <c r="F8" s="273" t="s">
        <v>1247</v>
      </c>
      <c r="G8" s="272">
        <v>45892</v>
      </c>
      <c r="H8" s="3" t="s">
        <v>64</v>
      </c>
      <c r="I8" s="274" t="s">
        <v>1453</v>
      </c>
      <c r="J8" s="180">
        <v>50</v>
      </c>
      <c r="K8" s="180">
        <v>50</v>
      </c>
    </row>
    <row r="9" spans="1:11" ht="25.95" customHeight="1" thickBot="1" x14ac:dyDescent="0.35">
      <c r="A9" s="277"/>
      <c r="B9" s="277" t="s">
        <v>1268</v>
      </c>
      <c r="C9" s="277"/>
      <c r="D9" s="277" t="s">
        <v>111</v>
      </c>
      <c r="E9" s="277"/>
      <c r="F9" s="277" t="s">
        <v>1247</v>
      </c>
      <c r="G9" s="277"/>
      <c r="H9" s="277"/>
      <c r="I9" s="277"/>
      <c r="J9" s="277"/>
      <c r="K9" s="277">
        <f>SUM(K2:K8)</f>
        <v>774</v>
      </c>
    </row>
    <row r="10" spans="1:11" ht="25.95" customHeight="1" outlineLevel="1" x14ac:dyDescent="0.3">
      <c r="A10" s="271">
        <v>3</v>
      </c>
      <c r="B10" s="88" t="s">
        <v>1270</v>
      </c>
      <c r="C10" s="20" t="s">
        <v>67</v>
      </c>
      <c r="D10" s="3" t="s">
        <v>41</v>
      </c>
      <c r="E10" s="272" t="s">
        <v>1655</v>
      </c>
      <c r="F10" s="273">
        <v>6863308</v>
      </c>
      <c r="G10" s="272">
        <v>45724</v>
      </c>
      <c r="H10" s="3" t="s">
        <v>11</v>
      </c>
      <c r="I10" s="274" t="s">
        <v>426</v>
      </c>
      <c r="J10" s="180">
        <v>14</v>
      </c>
      <c r="K10" s="180">
        <v>14</v>
      </c>
    </row>
    <row r="11" spans="1:11" ht="25.95" customHeight="1" outlineLevel="1" x14ac:dyDescent="0.3">
      <c r="A11" s="271">
        <v>7</v>
      </c>
      <c r="B11" s="88" t="s">
        <v>1270</v>
      </c>
      <c r="C11" s="20" t="s">
        <v>67</v>
      </c>
      <c r="D11" s="3" t="s">
        <v>41</v>
      </c>
      <c r="E11" s="272">
        <v>45281</v>
      </c>
      <c r="F11" s="273" t="s">
        <v>1249</v>
      </c>
      <c r="G11" s="272">
        <v>45773</v>
      </c>
      <c r="H11" s="3" t="s">
        <v>64</v>
      </c>
      <c r="I11" s="274" t="s">
        <v>996</v>
      </c>
      <c r="J11" s="180">
        <v>42</v>
      </c>
      <c r="K11" s="180">
        <v>42</v>
      </c>
    </row>
    <row r="12" spans="1:11" ht="25.95" customHeight="1" outlineLevel="1" x14ac:dyDescent="0.3">
      <c r="A12" s="271">
        <v>6</v>
      </c>
      <c r="B12" s="88" t="s">
        <v>1270</v>
      </c>
      <c r="C12" s="20" t="s">
        <v>67</v>
      </c>
      <c r="D12" s="3" t="s">
        <v>41</v>
      </c>
      <c r="E12" s="272">
        <v>45281</v>
      </c>
      <c r="F12" s="273">
        <v>6863308</v>
      </c>
      <c r="G12" s="272">
        <v>45774</v>
      </c>
      <c r="H12" s="3" t="s">
        <v>64</v>
      </c>
      <c r="I12" s="274" t="s">
        <v>996</v>
      </c>
      <c r="J12" s="180">
        <v>42</v>
      </c>
      <c r="K12" s="180">
        <v>84</v>
      </c>
    </row>
    <row r="13" spans="1:11" ht="25.95" customHeight="1" outlineLevel="1" x14ac:dyDescent="0.3">
      <c r="A13" s="271">
        <v>6</v>
      </c>
      <c r="B13" s="88" t="s">
        <v>1270</v>
      </c>
      <c r="C13" s="20" t="s">
        <v>67</v>
      </c>
      <c r="D13" s="3" t="s">
        <v>41</v>
      </c>
      <c r="E13" s="272">
        <v>45281</v>
      </c>
      <c r="F13" s="273" t="s">
        <v>1249</v>
      </c>
      <c r="G13" s="272">
        <v>45787</v>
      </c>
      <c r="H13" s="3" t="s">
        <v>64</v>
      </c>
      <c r="I13" s="274" t="s">
        <v>1674</v>
      </c>
      <c r="J13" s="180">
        <v>38</v>
      </c>
      <c r="K13" s="180">
        <v>76</v>
      </c>
    </row>
    <row r="14" spans="1:11" ht="25.95" customHeight="1" outlineLevel="1" x14ac:dyDescent="0.3">
      <c r="A14" s="271">
        <v>10</v>
      </c>
      <c r="B14" s="88" t="s">
        <v>1270</v>
      </c>
      <c r="C14" s="20" t="s">
        <v>67</v>
      </c>
      <c r="D14" s="3" t="s">
        <v>41</v>
      </c>
      <c r="E14" s="272">
        <v>45281</v>
      </c>
      <c r="F14" s="273" t="s">
        <v>1249</v>
      </c>
      <c r="G14" s="272">
        <v>45788</v>
      </c>
      <c r="H14" s="3" t="s">
        <v>64</v>
      </c>
      <c r="I14" s="274" t="s">
        <v>1007</v>
      </c>
      <c r="J14" s="180">
        <v>51</v>
      </c>
      <c r="K14" s="180">
        <v>51</v>
      </c>
    </row>
    <row r="15" spans="1:11" ht="25.95" customHeight="1" outlineLevel="1" x14ac:dyDescent="0.3">
      <c r="A15" s="271">
        <v>13</v>
      </c>
      <c r="B15" s="88" t="s">
        <v>1270</v>
      </c>
      <c r="C15" s="20" t="s">
        <v>67</v>
      </c>
      <c r="D15" s="3" t="s">
        <v>41</v>
      </c>
      <c r="E15" s="272">
        <v>45281</v>
      </c>
      <c r="F15" s="273" t="s">
        <v>1249</v>
      </c>
      <c r="G15" s="272">
        <v>45801</v>
      </c>
      <c r="H15" s="3" t="s">
        <v>8</v>
      </c>
      <c r="I15" s="274" t="s">
        <v>1018</v>
      </c>
      <c r="J15" s="180">
        <v>86</v>
      </c>
      <c r="K15" s="180">
        <v>172</v>
      </c>
    </row>
    <row r="16" spans="1:11" ht="25.95" customHeight="1" outlineLevel="1" x14ac:dyDescent="0.3">
      <c r="A16" s="271">
        <v>12</v>
      </c>
      <c r="B16" s="88" t="s">
        <v>1270</v>
      </c>
      <c r="C16" s="20" t="s">
        <v>67</v>
      </c>
      <c r="D16" s="3" t="s">
        <v>41</v>
      </c>
      <c r="E16" s="272">
        <v>45281</v>
      </c>
      <c r="F16" s="273" t="s">
        <v>1249</v>
      </c>
      <c r="G16" s="272">
        <v>45802</v>
      </c>
      <c r="H16" s="3" t="s">
        <v>64</v>
      </c>
      <c r="I16" s="274" t="s">
        <v>1018</v>
      </c>
      <c r="J16" s="180">
        <v>71</v>
      </c>
      <c r="K16" s="180">
        <v>71</v>
      </c>
    </row>
    <row r="17" spans="1:11" ht="25.95" customHeight="1" outlineLevel="1" x14ac:dyDescent="0.3">
      <c r="A17" s="271">
        <v>4</v>
      </c>
      <c r="B17" s="88" t="s">
        <v>1270</v>
      </c>
      <c r="C17" s="20" t="s">
        <v>67</v>
      </c>
      <c r="D17" s="3" t="s">
        <v>41</v>
      </c>
      <c r="E17" s="272">
        <v>45281</v>
      </c>
      <c r="F17" s="273" t="s">
        <v>1249</v>
      </c>
      <c r="G17" s="272">
        <v>45829</v>
      </c>
      <c r="H17" s="3" t="s">
        <v>11</v>
      </c>
      <c r="I17" s="274" t="s">
        <v>426</v>
      </c>
      <c r="J17" s="180">
        <v>10</v>
      </c>
      <c r="K17" s="180">
        <v>10</v>
      </c>
    </row>
    <row r="18" spans="1:11" ht="25.95" customHeight="1" thickBot="1" x14ac:dyDescent="0.35">
      <c r="A18" s="277"/>
      <c r="B18" s="277" t="s">
        <v>1270</v>
      </c>
      <c r="C18" s="277"/>
      <c r="D18" s="277" t="s">
        <v>41</v>
      </c>
      <c r="E18" s="277"/>
      <c r="F18" s="277" t="s">
        <v>1249</v>
      </c>
      <c r="G18" s="277"/>
      <c r="H18" s="277"/>
      <c r="I18" s="277"/>
      <c r="J18" s="277"/>
      <c r="K18" s="277">
        <f>SUM(K10:K17)</f>
        <v>520</v>
      </c>
    </row>
    <row r="19" spans="1:11" ht="25.95" customHeight="1" outlineLevel="1" x14ac:dyDescent="0.3">
      <c r="A19" s="271">
        <v>2</v>
      </c>
      <c r="B19" s="88" t="s">
        <v>1422</v>
      </c>
      <c r="C19" s="20" t="s">
        <v>67</v>
      </c>
      <c r="D19" s="3" t="s">
        <v>72</v>
      </c>
      <c r="E19" s="272">
        <v>45449</v>
      </c>
      <c r="F19" s="273">
        <v>7182024</v>
      </c>
      <c r="G19" s="272">
        <v>45879</v>
      </c>
      <c r="H19" s="3" t="s">
        <v>64</v>
      </c>
      <c r="I19" s="274" t="s">
        <v>426</v>
      </c>
      <c r="J19" s="180">
        <v>25</v>
      </c>
      <c r="K19" s="180">
        <v>50</v>
      </c>
    </row>
    <row r="20" spans="1:11" ht="25.95" customHeight="1" outlineLevel="1" x14ac:dyDescent="0.3">
      <c r="A20" s="271">
        <v>5</v>
      </c>
      <c r="B20" s="88" t="s">
        <v>1422</v>
      </c>
      <c r="C20" s="20" t="s">
        <v>67</v>
      </c>
      <c r="D20" s="3" t="s">
        <v>72</v>
      </c>
      <c r="E20" s="272">
        <v>45449</v>
      </c>
      <c r="F20" s="273" t="s">
        <v>1324</v>
      </c>
      <c r="G20" s="272">
        <v>45885</v>
      </c>
      <c r="H20" s="3" t="s">
        <v>64</v>
      </c>
      <c r="I20" s="274" t="s">
        <v>1434</v>
      </c>
      <c r="J20" s="180">
        <v>43</v>
      </c>
      <c r="K20" s="180">
        <v>43</v>
      </c>
    </row>
    <row r="21" spans="1:11" ht="25.95" customHeight="1" outlineLevel="1" x14ac:dyDescent="0.3">
      <c r="A21" s="271">
        <v>14</v>
      </c>
      <c r="B21" s="88" t="s">
        <v>1422</v>
      </c>
      <c r="C21" s="20" t="s">
        <v>67</v>
      </c>
      <c r="D21" s="3" t="s">
        <v>72</v>
      </c>
      <c r="E21" s="272">
        <v>45449</v>
      </c>
      <c r="F21" s="273" t="s">
        <v>1324</v>
      </c>
      <c r="G21" s="272">
        <v>45843</v>
      </c>
      <c r="H21" s="3" t="s">
        <v>64</v>
      </c>
      <c r="I21" s="274" t="s">
        <v>1696</v>
      </c>
      <c r="J21" s="180">
        <v>83</v>
      </c>
      <c r="K21" s="180">
        <v>166</v>
      </c>
    </row>
    <row r="22" spans="1:11" ht="25.95" customHeight="1" outlineLevel="1" x14ac:dyDescent="0.3">
      <c r="A22" s="271" t="s">
        <v>1437</v>
      </c>
      <c r="B22" s="88" t="s">
        <v>1422</v>
      </c>
      <c r="C22" s="20" t="s">
        <v>67</v>
      </c>
      <c r="D22" s="3" t="s">
        <v>72</v>
      </c>
      <c r="E22" s="272">
        <v>45449</v>
      </c>
      <c r="F22" s="273" t="s">
        <v>1324</v>
      </c>
      <c r="G22" s="272">
        <v>45886</v>
      </c>
      <c r="H22" s="3" t="s">
        <v>64</v>
      </c>
      <c r="I22" s="274" t="s">
        <v>1434</v>
      </c>
      <c r="J22" s="180">
        <v>44</v>
      </c>
      <c r="K22" s="180">
        <v>88</v>
      </c>
    </row>
    <row r="23" spans="1:11" ht="25.95" customHeight="1" thickBot="1" x14ac:dyDescent="0.35">
      <c r="A23" s="277"/>
      <c r="B23" s="277" t="s">
        <v>1422</v>
      </c>
      <c r="C23" s="277"/>
      <c r="D23" s="277" t="s">
        <v>72</v>
      </c>
      <c r="E23" s="277"/>
      <c r="F23" s="277" t="s">
        <v>1324</v>
      </c>
      <c r="G23" s="277"/>
      <c r="H23" s="277"/>
      <c r="I23" s="277"/>
      <c r="J23" s="277"/>
      <c r="K23" s="277">
        <f>SUM(K19:K22)</f>
        <v>347</v>
      </c>
    </row>
    <row r="24" spans="1:11" ht="25.95" customHeight="1" outlineLevel="1" x14ac:dyDescent="0.3">
      <c r="A24" s="271">
        <v>2</v>
      </c>
      <c r="B24" s="88" t="s">
        <v>1269</v>
      </c>
      <c r="C24" s="20" t="s">
        <v>67</v>
      </c>
      <c r="D24" s="3" t="s">
        <v>73</v>
      </c>
      <c r="E24" s="272">
        <v>45414</v>
      </c>
      <c r="F24" s="273" t="s">
        <v>1248</v>
      </c>
      <c r="G24" s="272">
        <v>45787</v>
      </c>
      <c r="H24" s="3" t="s">
        <v>11</v>
      </c>
      <c r="I24" s="274" t="s">
        <v>566</v>
      </c>
      <c r="J24" s="180">
        <v>24</v>
      </c>
      <c r="K24" s="180">
        <v>24</v>
      </c>
    </row>
    <row r="25" spans="1:11" ht="25.95" customHeight="1" outlineLevel="1" x14ac:dyDescent="0.3">
      <c r="A25" s="271">
        <v>11</v>
      </c>
      <c r="B25" s="88" t="s">
        <v>1269</v>
      </c>
      <c r="C25" s="20" t="s">
        <v>67</v>
      </c>
      <c r="D25" s="3" t="s">
        <v>73</v>
      </c>
      <c r="E25" s="272">
        <v>45414</v>
      </c>
      <c r="F25" s="273" t="s">
        <v>1248</v>
      </c>
      <c r="G25" s="272">
        <v>45801</v>
      </c>
      <c r="H25" s="3" t="s">
        <v>8</v>
      </c>
      <c r="I25" s="274" t="s">
        <v>1018</v>
      </c>
      <c r="J25" s="180">
        <v>86</v>
      </c>
      <c r="K25" s="180">
        <v>86</v>
      </c>
    </row>
    <row r="26" spans="1:11" ht="25.95" customHeight="1" outlineLevel="1" x14ac:dyDescent="0.3">
      <c r="A26" s="271">
        <v>1</v>
      </c>
      <c r="B26" s="88" t="s">
        <v>1269</v>
      </c>
      <c r="C26" s="20" t="s">
        <v>67</v>
      </c>
      <c r="D26" s="3" t="s">
        <v>73</v>
      </c>
      <c r="E26" s="272">
        <v>45414</v>
      </c>
      <c r="F26" s="273">
        <v>7057568</v>
      </c>
      <c r="G26" s="272">
        <v>45808</v>
      </c>
      <c r="H26" s="3" t="s">
        <v>11</v>
      </c>
      <c r="I26" s="274" t="s">
        <v>1618</v>
      </c>
      <c r="J26" s="180">
        <v>11</v>
      </c>
      <c r="K26" s="180">
        <v>11</v>
      </c>
    </row>
    <row r="27" spans="1:11" ht="25.95" customHeight="1" outlineLevel="1" x14ac:dyDescent="0.3">
      <c r="A27" s="271">
        <v>3</v>
      </c>
      <c r="B27" s="88" t="s">
        <v>1269</v>
      </c>
      <c r="C27" s="20" t="s">
        <v>67</v>
      </c>
      <c r="D27" s="3" t="s">
        <v>73</v>
      </c>
      <c r="E27" s="272">
        <v>45414</v>
      </c>
      <c r="F27" s="273" t="s">
        <v>1248</v>
      </c>
      <c r="G27" s="272">
        <v>45830</v>
      </c>
      <c r="H27" s="3" t="s">
        <v>11</v>
      </c>
      <c r="I27" s="274" t="s">
        <v>566</v>
      </c>
      <c r="J27" s="180">
        <v>26</v>
      </c>
      <c r="K27" s="180">
        <v>26</v>
      </c>
    </row>
    <row r="28" spans="1:11" ht="25.95" customHeight="1" outlineLevel="1" x14ac:dyDescent="0.3">
      <c r="A28" s="271">
        <v>4</v>
      </c>
      <c r="B28" s="88" t="s">
        <v>1269</v>
      </c>
      <c r="C28" s="20" t="s">
        <v>67</v>
      </c>
      <c r="D28" s="3" t="s">
        <v>73</v>
      </c>
      <c r="E28" s="272">
        <v>45414</v>
      </c>
      <c r="F28" s="273">
        <v>7057568</v>
      </c>
      <c r="G28" s="272">
        <v>45836</v>
      </c>
      <c r="H28" s="3" t="s">
        <v>11</v>
      </c>
      <c r="I28" s="274" t="s">
        <v>566</v>
      </c>
      <c r="J28" s="180">
        <v>30</v>
      </c>
      <c r="K28" s="180">
        <v>30</v>
      </c>
    </row>
    <row r="29" spans="1:11" ht="25.95" customHeight="1" outlineLevel="1" x14ac:dyDescent="0.3">
      <c r="A29" s="271">
        <v>16</v>
      </c>
      <c r="B29" s="88" t="s">
        <v>1269</v>
      </c>
      <c r="C29" s="20" t="s">
        <v>67</v>
      </c>
      <c r="D29" s="3" t="s">
        <v>73</v>
      </c>
      <c r="E29" s="272">
        <v>45414</v>
      </c>
      <c r="F29" s="273" t="s">
        <v>1248</v>
      </c>
      <c r="G29" s="272">
        <v>45843</v>
      </c>
      <c r="H29" s="3" t="s">
        <v>64</v>
      </c>
      <c r="I29" s="274" t="s">
        <v>1696</v>
      </c>
      <c r="J29" s="180">
        <v>83</v>
      </c>
      <c r="K29" s="180">
        <v>83</v>
      </c>
    </row>
    <row r="30" spans="1:11" ht="25.95" customHeight="1" thickBot="1" x14ac:dyDescent="0.35">
      <c r="A30" s="277"/>
      <c r="B30" s="277" t="s">
        <v>1269</v>
      </c>
      <c r="C30" s="277"/>
      <c r="D30" s="277" t="s">
        <v>73</v>
      </c>
      <c r="E30" s="277"/>
      <c r="F30" s="277" t="s">
        <v>1248</v>
      </c>
      <c r="G30" s="277"/>
      <c r="H30" s="277"/>
      <c r="I30" s="277"/>
      <c r="J30" s="277"/>
      <c r="K30" s="277">
        <f>SUM(K24:K29)</f>
        <v>260</v>
      </c>
    </row>
    <row r="31" spans="1:11" ht="25.95" customHeight="1" outlineLevel="1" x14ac:dyDescent="0.3">
      <c r="A31" s="271">
        <v>2</v>
      </c>
      <c r="B31" s="88" t="s">
        <v>1382</v>
      </c>
      <c r="C31" s="20" t="s">
        <v>67</v>
      </c>
      <c r="D31" s="3" t="s">
        <v>1663</v>
      </c>
      <c r="E31" s="272">
        <v>45553</v>
      </c>
      <c r="F31" s="273" t="s">
        <v>1383</v>
      </c>
      <c r="G31" s="272">
        <v>45858</v>
      </c>
      <c r="H31" s="3" t="s">
        <v>64</v>
      </c>
      <c r="I31" s="274" t="s">
        <v>730</v>
      </c>
      <c r="J31" s="180">
        <v>38</v>
      </c>
      <c r="K31" s="180">
        <v>76</v>
      </c>
    </row>
    <row r="32" spans="1:11" ht="25.95" customHeight="1" outlineLevel="1" x14ac:dyDescent="0.3">
      <c r="A32" s="271">
        <v>1</v>
      </c>
      <c r="B32" s="88" t="s">
        <v>1382</v>
      </c>
      <c r="C32" s="20" t="s">
        <v>67</v>
      </c>
      <c r="D32" s="3" t="s">
        <v>1663</v>
      </c>
      <c r="E32" s="272">
        <v>45553</v>
      </c>
      <c r="F32" s="273" t="s">
        <v>1383</v>
      </c>
      <c r="G32" s="272">
        <v>45900</v>
      </c>
      <c r="H32" s="3" t="s">
        <v>11</v>
      </c>
      <c r="I32" s="274" t="s">
        <v>730</v>
      </c>
      <c r="J32" s="180">
        <v>13</v>
      </c>
      <c r="K32" s="180">
        <v>13</v>
      </c>
    </row>
    <row r="33" spans="1:11" ht="25.95" customHeight="1" outlineLevel="1" x14ac:dyDescent="0.3">
      <c r="A33" s="271">
        <v>2</v>
      </c>
      <c r="B33" s="88" t="s">
        <v>1382</v>
      </c>
      <c r="C33" s="20" t="s">
        <v>67</v>
      </c>
      <c r="D33" s="3" t="s">
        <v>1663</v>
      </c>
      <c r="E33" s="272" t="s">
        <v>1516</v>
      </c>
      <c r="F33" s="273" t="s">
        <v>1383</v>
      </c>
      <c r="G33" s="272">
        <v>45928</v>
      </c>
      <c r="H33" s="3" t="s">
        <v>64</v>
      </c>
      <c r="I33" s="274" t="s">
        <v>509</v>
      </c>
      <c r="J33" s="180">
        <v>25</v>
      </c>
      <c r="K33" s="180">
        <v>50</v>
      </c>
    </row>
    <row r="34" spans="1:11" ht="25.95" customHeight="1" outlineLevel="1" x14ac:dyDescent="0.3">
      <c r="A34" s="271">
        <v>3</v>
      </c>
      <c r="B34" s="88" t="s">
        <v>1382</v>
      </c>
      <c r="C34" s="20" t="s">
        <v>67</v>
      </c>
      <c r="D34" s="3" t="s">
        <v>1663</v>
      </c>
      <c r="E34" s="272" t="s">
        <v>1516</v>
      </c>
      <c r="F34" s="273" t="s">
        <v>1383</v>
      </c>
      <c r="G34" s="272">
        <v>45928</v>
      </c>
      <c r="H34" s="3" t="s">
        <v>11</v>
      </c>
      <c r="I34" s="274" t="s">
        <v>509</v>
      </c>
      <c r="J34" s="180">
        <v>27</v>
      </c>
      <c r="K34" s="180">
        <v>27</v>
      </c>
    </row>
    <row r="35" spans="1:11" ht="25.95" customHeight="1" thickBot="1" x14ac:dyDescent="0.35">
      <c r="A35" s="277"/>
      <c r="B35" s="277" t="s">
        <v>1382</v>
      </c>
      <c r="C35" s="277"/>
      <c r="D35" s="277" t="s">
        <v>1663</v>
      </c>
      <c r="E35" s="277"/>
      <c r="F35" s="277" t="s">
        <v>1383</v>
      </c>
      <c r="G35" s="277"/>
      <c r="H35" s="277"/>
      <c r="I35" s="277"/>
      <c r="J35" s="277"/>
      <c r="K35" s="277">
        <f>SUM(K31:K34)</f>
        <v>166</v>
      </c>
    </row>
    <row r="36" spans="1:11" ht="25.95" customHeight="1" outlineLevel="1" x14ac:dyDescent="0.3">
      <c r="A36" s="271">
        <v>4</v>
      </c>
      <c r="B36" s="88" t="s">
        <v>1660</v>
      </c>
      <c r="C36" s="20" t="s">
        <v>67</v>
      </c>
      <c r="D36" s="3" t="s">
        <v>84</v>
      </c>
      <c r="E36" s="272">
        <v>45384</v>
      </c>
      <c r="F36" s="273" t="s">
        <v>1661</v>
      </c>
      <c r="G36" s="272">
        <v>45773</v>
      </c>
      <c r="H36" s="3" t="s">
        <v>64</v>
      </c>
      <c r="I36" s="274" t="s">
        <v>996</v>
      </c>
      <c r="J36" s="180">
        <v>42</v>
      </c>
      <c r="K36" s="180">
        <v>84</v>
      </c>
    </row>
    <row r="37" spans="1:11" ht="25.95" customHeight="1" outlineLevel="1" x14ac:dyDescent="0.3">
      <c r="A37" s="271">
        <v>4</v>
      </c>
      <c r="B37" s="88" t="s">
        <v>1660</v>
      </c>
      <c r="C37" s="20" t="s">
        <v>67</v>
      </c>
      <c r="D37" s="3" t="s">
        <v>84</v>
      </c>
      <c r="E37" s="272">
        <v>45384</v>
      </c>
      <c r="F37" s="273">
        <v>7056233</v>
      </c>
      <c r="G37" s="272">
        <v>45774</v>
      </c>
      <c r="H37" s="3" t="s">
        <v>64</v>
      </c>
      <c r="I37" s="274" t="s">
        <v>996</v>
      </c>
      <c r="J37" s="180">
        <v>42</v>
      </c>
      <c r="K37" s="180">
        <v>42</v>
      </c>
    </row>
    <row r="38" spans="1:11" ht="25.95" customHeight="1" outlineLevel="1" x14ac:dyDescent="0.3">
      <c r="A38" s="271">
        <v>4</v>
      </c>
      <c r="B38" s="88" t="s">
        <v>1660</v>
      </c>
      <c r="C38" s="20" t="s">
        <v>67</v>
      </c>
      <c r="D38" s="3" t="s">
        <v>84</v>
      </c>
      <c r="E38" s="272">
        <v>45384</v>
      </c>
      <c r="F38" s="273" t="s">
        <v>1661</v>
      </c>
      <c r="G38" s="272">
        <v>45787</v>
      </c>
      <c r="H38" s="3" t="s">
        <v>64</v>
      </c>
      <c r="I38" s="274" t="s">
        <v>1674</v>
      </c>
      <c r="J38" s="180">
        <v>38</v>
      </c>
      <c r="K38" s="180">
        <v>38</v>
      </c>
    </row>
    <row r="39" spans="1:11" ht="25.95" customHeight="1" thickBot="1" x14ac:dyDescent="0.35">
      <c r="A39" s="277"/>
      <c r="B39" s="277" t="s">
        <v>1660</v>
      </c>
      <c r="C39" s="277"/>
      <c r="D39" s="277" t="s">
        <v>84</v>
      </c>
      <c r="E39" s="277"/>
      <c r="F39" s="277" t="s">
        <v>1661</v>
      </c>
      <c r="G39" s="277"/>
      <c r="H39" s="277"/>
      <c r="I39" s="277"/>
      <c r="J39" s="277"/>
      <c r="K39" s="277">
        <f>SUM(K36:K38)</f>
        <v>164</v>
      </c>
    </row>
    <row r="40" spans="1:11" ht="25.95" customHeight="1" outlineLevel="1" x14ac:dyDescent="0.3">
      <c r="A40" s="271">
        <v>17</v>
      </c>
      <c r="B40" s="88" t="s">
        <v>1338</v>
      </c>
      <c r="C40" s="20" t="s">
        <v>67</v>
      </c>
      <c r="D40" s="3" t="s">
        <v>1764</v>
      </c>
      <c r="E40" s="272">
        <v>45405</v>
      </c>
      <c r="F40" s="273" t="s">
        <v>1339</v>
      </c>
      <c r="G40" s="272">
        <v>45844</v>
      </c>
      <c r="H40" s="3" t="s">
        <v>64</v>
      </c>
      <c r="I40" s="274" t="s">
        <v>1335</v>
      </c>
      <c r="J40" s="180">
        <v>80</v>
      </c>
      <c r="K40" s="180">
        <v>160</v>
      </c>
    </row>
    <row r="41" spans="1:11" ht="25.95" customHeight="1" thickBot="1" x14ac:dyDescent="0.35">
      <c r="A41" s="277"/>
      <c r="B41" s="277" t="s">
        <v>1338</v>
      </c>
      <c r="C41" s="277"/>
      <c r="D41" s="277" t="s">
        <v>1764</v>
      </c>
      <c r="E41" s="277"/>
      <c r="F41" s="277" t="s">
        <v>1339</v>
      </c>
      <c r="G41" s="277"/>
      <c r="H41" s="277"/>
      <c r="I41" s="277"/>
      <c r="J41" s="277"/>
      <c r="K41" s="277">
        <v>160</v>
      </c>
    </row>
    <row r="42" spans="1:11" ht="25.95" customHeight="1" outlineLevel="1" x14ac:dyDescent="0.3">
      <c r="A42" s="271">
        <v>3</v>
      </c>
      <c r="B42" s="88" t="s">
        <v>1714</v>
      </c>
      <c r="C42" s="20" t="s">
        <v>67</v>
      </c>
      <c r="D42" s="3" t="s">
        <v>1663</v>
      </c>
      <c r="E42" s="272">
        <v>45525</v>
      </c>
      <c r="F42" s="273" t="s">
        <v>1353</v>
      </c>
      <c r="G42" s="272">
        <v>45850</v>
      </c>
      <c r="H42" s="3" t="s">
        <v>11</v>
      </c>
      <c r="I42" s="274" t="s">
        <v>1063</v>
      </c>
      <c r="J42" s="180">
        <v>13</v>
      </c>
      <c r="K42" s="180">
        <v>13</v>
      </c>
    </row>
    <row r="43" spans="1:11" ht="25.95" customHeight="1" outlineLevel="1" x14ac:dyDescent="0.3">
      <c r="A43" s="271">
        <v>4</v>
      </c>
      <c r="B43" s="88" t="s">
        <v>1714</v>
      </c>
      <c r="C43" s="20" t="s">
        <v>67</v>
      </c>
      <c r="D43" s="3" t="s">
        <v>1663</v>
      </c>
      <c r="E43" s="272">
        <v>45525</v>
      </c>
      <c r="F43" s="273" t="s">
        <v>1353</v>
      </c>
      <c r="G43" s="272">
        <v>45857</v>
      </c>
      <c r="H43" s="3" t="s">
        <v>64</v>
      </c>
      <c r="I43" s="274" t="s">
        <v>730</v>
      </c>
      <c r="J43" s="180">
        <v>44</v>
      </c>
      <c r="K43" s="180">
        <v>88</v>
      </c>
    </row>
    <row r="44" spans="1:11" ht="25.95" customHeight="1" outlineLevel="1" x14ac:dyDescent="0.3">
      <c r="A44" s="271">
        <v>6</v>
      </c>
      <c r="B44" s="88" t="s">
        <v>1714</v>
      </c>
      <c r="C44" s="20" t="s">
        <v>67</v>
      </c>
      <c r="D44" s="3" t="s">
        <v>1663</v>
      </c>
      <c r="E44" s="272">
        <v>45525</v>
      </c>
      <c r="F44" s="273" t="s">
        <v>1353</v>
      </c>
      <c r="G44" s="272">
        <v>45906</v>
      </c>
      <c r="H44" s="3" t="s">
        <v>64</v>
      </c>
      <c r="I44" s="274" t="s">
        <v>1478</v>
      </c>
      <c r="J44" s="180">
        <v>26</v>
      </c>
      <c r="K44" s="180">
        <v>52</v>
      </c>
    </row>
    <row r="45" spans="1:11" ht="25.95" customHeight="1" thickBot="1" x14ac:dyDescent="0.35">
      <c r="A45" s="277"/>
      <c r="B45" s="277" t="s">
        <v>1714</v>
      </c>
      <c r="C45" s="277"/>
      <c r="D45" s="277" t="s">
        <v>1663</v>
      </c>
      <c r="E45" s="277"/>
      <c r="F45" s="277" t="s">
        <v>1353</v>
      </c>
      <c r="G45" s="277"/>
      <c r="H45" s="277"/>
      <c r="I45" s="277"/>
      <c r="J45" s="277"/>
      <c r="K45" s="277">
        <f>SUM(K43:K44)</f>
        <v>140</v>
      </c>
    </row>
    <row r="46" spans="1:11" ht="25.95" customHeight="1" outlineLevel="1" x14ac:dyDescent="0.3">
      <c r="A46" s="271">
        <v>5</v>
      </c>
      <c r="B46" s="88" t="s">
        <v>1729</v>
      </c>
      <c r="C46" s="20" t="s">
        <v>67</v>
      </c>
      <c r="D46" s="3" t="s">
        <v>68</v>
      </c>
      <c r="E46" s="272">
        <v>45567</v>
      </c>
      <c r="F46" s="273" t="s">
        <v>1540</v>
      </c>
      <c r="G46" s="272">
        <v>45941</v>
      </c>
      <c r="H46" s="3" t="s">
        <v>64</v>
      </c>
      <c r="I46" s="274" t="s">
        <v>1563</v>
      </c>
      <c r="J46" s="180">
        <v>36</v>
      </c>
      <c r="K46" s="180">
        <v>72</v>
      </c>
    </row>
    <row r="47" spans="1:11" ht="25.95" customHeight="1" outlineLevel="1" x14ac:dyDescent="0.3">
      <c r="A47" s="271">
        <v>5</v>
      </c>
      <c r="B47" s="88" t="s">
        <v>1729</v>
      </c>
      <c r="C47" s="20" t="s">
        <v>67</v>
      </c>
      <c r="D47" s="3" t="s">
        <v>68</v>
      </c>
      <c r="E47" s="272">
        <v>45567</v>
      </c>
      <c r="F47" s="273" t="s">
        <v>1540</v>
      </c>
      <c r="G47" s="272">
        <v>45942</v>
      </c>
      <c r="H47" s="3" t="s">
        <v>64</v>
      </c>
      <c r="I47" s="274" t="s">
        <v>1563</v>
      </c>
      <c r="J47" s="180">
        <v>34</v>
      </c>
      <c r="K47" s="180">
        <v>68</v>
      </c>
    </row>
    <row r="48" spans="1:11" ht="25.95" customHeight="1" thickBot="1" x14ac:dyDescent="0.35">
      <c r="A48" s="277"/>
      <c r="B48" s="277" t="s">
        <v>1729</v>
      </c>
      <c r="C48" s="277"/>
      <c r="D48" s="277" t="s">
        <v>68</v>
      </c>
      <c r="E48" s="277"/>
      <c r="F48" s="277" t="s">
        <v>1540</v>
      </c>
      <c r="G48" s="277"/>
      <c r="H48" s="277"/>
      <c r="I48" s="277"/>
      <c r="J48" s="277"/>
      <c r="K48" s="277">
        <f>SUM(K46:K47)</f>
        <v>140</v>
      </c>
    </row>
    <row r="49" spans="1:11" ht="25.95" customHeight="1" outlineLevel="1" x14ac:dyDescent="0.3">
      <c r="A49" s="271">
        <v>8</v>
      </c>
      <c r="B49" s="88" t="s">
        <v>1444</v>
      </c>
      <c r="C49" s="20" t="s">
        <v>67</v>
      </c>
      <c r="D49" s="3" t="s">
        <v>1769</v>
      </c>
      <c r="E49" s="272">
        <v>45485</v>
      </c>
      <c r="F49" s="273" t="s">
        <v>1445</v>
      </c>
      <c r="G49" s="272">
        <v>45892</v>
      </c>
      <c r="H49" s="3" t="s">
        <v>64</v>
      </c>
      <c r="I49" s="274" t="s">
        <v>1453</v>
      </c>
      <c r="J49" s="180">
        <v>50</v>
      </c>
      <c r="K49" s="180">
        <v>100</v>
      </c>
    </row>
    <row r="50" spans="1:11" ht="25.95" customHeight="1" outlineLevel="1" x14ac:dyDescent="0.3">
      <c r="A50" s="271">
        <v>4</v>
      </c>
      <c r="B50" s="88" t="s">
        <v>1444</v>
      </c>
      <c r="C50" s="20" t="s">
        <v>67</v>
      </c>
      <c r="D50" s="3" t="s">
        <v>1769</v>
      </c>
      <c r="E50" s="272">
        <v>45485</v>
      </c>
      <c r="F50" s="273" t="s">
        <v>1445</v>
      </c>
      <c r="G50" s="272">
        <v>45906</v>
      </c>
      <c r="H50" s="3" t="s">
        <v>64</v>
      </c>
      <c r="I50" s="274" t="s">
        <v>1478</v>
      </c>
      <c r="J50" s="180">
        <v>26</v>
      </c>
      <c r="K50" s="180">
        <v>26</v>
      </c>
    </row>
    <row r="51" spans="1:11" ht="25.95" customHeight="1" thickBot="1" x14ac:dyDescent="0.35">
      <c r="A51" s="277"/>
      <c r="B51" s="277" t="s">
        <v>1444</v>
      </c>
      <c r="C51" s="277"/>
      <c r="D51" s="277" t="s">
        <v>1769</v>
      </c>
      <c r="E51" s="277"/>
      <c r="F51" s="277" t="s">
        <v>1445</v>
      </c>
      <c r="G51" s="277"/>
      <c r="H51" s="277"/>
      <c r="I51" s="277"/>
      <c r="J51" s="277"/>
      <c r="K51" s="277">
        <f>SUM(K49:K50)</f>
        <v>126</v>
      </c>
    </row>
    <row r="52" spans="1:11" ht="25.95" customHeight="1" outlineLevel="1" x14ac:dyDescent="0.3">
      <c r="A52" s="271">
        <v>3</v>
      </c>
      <c r="B52" s="88" t="s">
        <v>1621</v>
      </c>
      <c r="C52" s="20" t="s">
        <v>67</v>
      </c>
      <c r="D52" s="3" t="s">
        <v>68</v>
      </c>
      <c r="E52" s="272">
        <v>45212</v>
      </c>
      <c r="F52" s="273">
        <v>6865041</v>
      </c>
      <c r="G52" s="272">
        <v>45675</v>
      </c>
      <c r="H52" s="3" t="s">
        <v>64</v>
      </c>
      <c r="I52" s="274" t="s">
        <v>566</v>
      </c>
      <c r="J52" s="180">
        <v>36</v>
      </c>
      <c r="K52" s="180">
        <v>72</v>
      </c>
    </row>
    <row r="53" spans="1:11" ht="25.95" customHeight="1" outlineLevel="1" x14ac:dyDescent="0.3">
      <c r="A53" s="271">
        <v>4</v>
      </c>
      <c r="B53" s="88" t="s">
        <v>1621</v>
      </c>
      <c r="C53" s="20" t="s">
        <v>67</v>
      </c>
      <c r="D53" s="3" t="s">
        <v>68</v>
      </c>
      <c r="E53" s="272" t="s">
        <v>1647</v>
      </c>
      <c r="F53" s="273">
        <v>6865041</v>
      </c>
      <c r="G53" s="272">
        <v>45724</v>
      </c>
      <c r="H53" s="3" t="s">
        <v>11</v>
      </c>
      <c r="I53" s="274" t="s">
        <v>426</v>
      </c>
      <c r="J53" s="180">
        <v>14</v>
      </c>
      <c r="K53" s="180">
        <v>14</v>
      </c>
    </row>
    <row r="54" spans="1:11" ht="25.95" customHeight="1" thickBot="1" x14ac:dyDescent="0.35">
      <c r="A54" s="277"/>
      <c r="B54" s="277" t="s">
        <v>1621</v>
      </c>
      <c r="C54" s="277"/>
      <c r="D54" s="277" t="s">
        <v>68</v>
      </c>
      <c r="E54" s="277"/>
      <c r="F54" s="277">
        <v>6865041</v>
      </c>
      <c r="G54" s="277"/>
      <c r="H54" s="277"/>
      <c r="I54" s="277"/>
      <c r="J54" s="277"/>
      <c r="K54" s="277">
        <f>SUM(K52:K53)</f>
        <v>86</v>
      </c>
    </row>
    <row r="55" spans="1:11" ht="25.95" customHeight="1" outlineLevel="1" x14ac:dyDescent="0.3">
      <c r="A55" s="271">
        <v>3</v>
      </c>
      <c r="B55" s="88" t="s">
        <v>1589</v>
      </c>
      <c r="C55" s="20" t="s">
        <v>67</v>
      </c>
      <c r="D55" s="3" t="s">
        <v>1777</v>
      </c>
      <c r="E55" s="272">
        <v>45597</v>
      </c>
      <c r="F55" s="273" t="s">
        <v>1590</v>
      </c>
      <c r="G55" s="272">
        <v>46003</v>
      </c>
      <c r="H55" s="3" t="s">
        <v>64</v>
      </c>
      <c r="I55" s="274" t="s">
        <v>566</v>
      </c>
      <c r="J55" s="180">
        <v>29</v>
      </c>
      <c r="K55" s="180">
        <v>58</v>
      </c>
    </row>
    <row r="56" spans="1:11" ht="25.95" customHeight="1" outlineLevel="1" x14ac:dyDescent="0.3">
      <c r="A56" s="271">
        <v>1</v>
      </c>
      <c r="B56" s="88" t="s">
        <v>1589</v>
      </c>
      <c r="C56" s="20" t="s">
        <v>67</v>
      </c>
      <c r="D56" s="3" t="s">
        <v>1777</v>
      </c>
      <c r="E56" s="272">
        <v>45597</v>
      </c>
      <c r="F56" s="273" t="s">
        <v>1590</v>
      </c>
      <c r="G56" s="272">
        <v>46020</v>
      </c>
      <c r="H56" s="3" t="s">
        <v>11</v>
      </c>
      <c r="I56" s="274" t="s">
        <v>426</v>
      </c>
      <c r="J56" s="180">
        <v>10</v>
      </c>
      <c r="K56" s="180">
        <v>10</v>
      </c>
    </row>
    <row r="57" spans="1:11" ht="25.95" customHeight="1" thickBot="1" x14ac:dyDescent="0.35">
      <c r="A57" s="277"/>
      <c r="B57" s="277" t="s">
        <v>1589</v>
      </c>
      <c r="C57" s="277"/>
      <c r="D57" s="277" t="s">
        <v>1777</v>
      </c>
      <c r="E57" s="277"/>
      <c r="F57" s="277" t="s">
        <v>1590</v>
      </c>
      <c r="G57" s="277"/>
      <c r="H57" s="277"/>
      <c r="I57" s="277"/>
      <c r="J57" s="277"/>
      <c r="K57" s="277">
        <f>SUM(K55:K56)</f>
        <v>68</v>
      </c>
    </row>
    <row r="58" spans="1:11" ht="25.95" customHeight="1" outlineLevel="1" x14ac:dyDescent="0.3">
      <c r="A58" s="271">
        <v>5</v>
      </c>
      <c r="B58" s="88" t="s">
        <v>1715</v>
      </c>
      <c r="C58" s="20" t="s">
        <v>67</v>
      </c>
      <c r="D58" s="3" t="s">
        <v>41</v>
      </c>
      <c r="E58" s="272">
        <v>45356</v>
      </c>
      <c r="F58" s="273" t="s">
        <v>1396</v>
      </c>
      <c r="G58" s="272">
        <v>45864</v>
      </c>
      <c r="H58" s="3" t="s">
        <v>64</v>
      </c>
      <c r="I58" s="274" t="s">
        <v>566</v>
      </c>
      <c r="J58" s="180">
        <v>31</v>
      </c>
      <c r="K58" s="180">
        <v>62</v>
      </c>
    </row>
    <row r="59" spans="1:11" ht="25.95" customHeight="1" thickBot="1" x14ac:dyDescent="0.35">
      <c r="A59" s="277"/>
      <c r="B59" s="277" t="s">
        <v>1715</v>
      </c>
      <c r="C59" s="277"/>
      <c r="D59" s="277" t="s">
        <v>41</v>
      </c>
      <c r="E59" s="277"/>
      <c r="F59" s="277" t="s">
        <v>1396</v>
      </c>
      <c r="G59" s="277"/>
      <c r="H59" s="277"/>
      <c r="I59" s="277"/>
      <c r="J59" s="277"/>
      <c r="K59" s="277">
        <v>62</v>
      </c>
    </row>
    <row r="60" spans="1:11" ht="25.95" customHeight="1" outlineLevel="1" x14ac:dyDescent="0.3">
      <c r="A60" s="271">
        <v>5</v>
      </c>
      <c r="B60" s="88" t="s">
        <v>1709</v>
      </c>
      <c r="C60" s="20" t="s">
        <v>67</v>
      </c>
      <c r="D60" s="3"/>
      <c r="E60" s="272">
        <v>45374</v>
      </c>
      <c r="F60" s="273" t="s">
        <v>1363</v>
      </c>
      <c r="G60" s="272">
        <v>45857</v>
      </c>
      <c r="H60" s="3" t="s">
        <v>64</v>
      </c>
      <c r="I60" s="274" t="s">
        <v>730</v>
      </c>
      <c r="J60" s="180">
        <v>44</v>
      </c>
      <c r="K60" s="180">
        <v>44</v>
      </c>
    </row>
    <row r="61" spans="1:11" ht="25.95" customHeight="1" thickBot="1" x14ac:dyDescent="0.35">
      <c r="A61" s="277"/>
      <c r="B61" s="277" t="s">
        <v>1709</v>
      </c>
      <c r="C61" s="277"/>
      <c r="D61" s="277"/>
      <c r="E61" s="277"/>
      <c r="F61" s="277" t="s">
        <v>1363</v>
      </c>
      <c r="G61" s="277"/>
      <c r="H61" s="277"/>
      <c r="I61" s="277"/>
      <c r="J61" s="277"/>
      <c r="K61" s="277">
        <v>44</v>
      </c>
    </row>
    <row r="62" spans="1:11" ht="25.95" customHeight="1" outlineLevel="1" x14ac:dyDescent="0.3">
      <c r="A62" s="271">
        <v>1</v>
      </c>
      <c r="B62" s="88" t="s">
        <v>1738</v>
      </c>
      <c r="C62" s="20" t="s">
        <v>67</v>
      </c>
      <c r="D62" s="3" t="s">
        <v>41</v>
      </c>
      <c r="E62" s="272">
        <v>45712</v>
      </c>
      <c r="F62" s="273" t="s">
        <v>1588</v>
      </c>
      <c r="G62" s="272">
        <v>46003</v>
      </c>
      <c r="H62" s="3" t="s">
        <v>64</v>
      </c>
      <c r="I62" s="274" t="s">
        <v>566</v>
      </c>
      <c r="J62" s="180">
        <v>29</v>
      </c>
      <c r="K62" s="180">
        <v>29</v>
      </c>
    </row>
    <row r="63" spans="1:11" ht="25.95" customHeight="1" thickBot="1" x14ac:dyDescent="0.35">
      <c r="A63" s="277"/>
      <c r="B63" s="277" t="s">
        <v>1738</v>
      </c>
      <c r="C63" s="277"/>
      <c r="D63" s="277" t="s">
        <v>41</v>
      </c>
      <c r="E63" s="277"/>
      <c r="F63" s="277" t="s">
        <v>1588</v>
      </c>
      <c r="G63" s="277"/>
      <c r="H63" s="277"/>
      <c r="I63" s="277"/>
      <c r="J63" s="277"/>
      <c r="K63" s="277">
        <v>29</v>
      </c>
    </row>
    <row r="64" spans="1:11" ht="25.95" customHeight="1" outlineLevel="1" x14ac:dyDescent="0.3">
      <c r="A64" s="271">
        <v>4</v>
      </c>
      <c r="B64" s="88" t="s">
        <v>1728</v>
      </c>
      <c r="C64" s="20" t="s">
        <v>67</v>
      </c>
      <c r="D64" s="3" t="s">
        <v>72</v>
      </c>
      <c r="E64" s="272">
        <v>45449</v>
      </c>
      <c r="F64" s="273" t="s">
        <v>1509</v>
      </c>
      <c r="G64" s="272">
        <v>45921</v>
      </c>
      <c r="H64" s="3" t="s">
        <v>11</v>
      </c>
      <c r="I64" s="274" t="s">
        <v>318</v>
      </c>
      <c r="J64" s="180">
        <v>20</v>
      </c>
      <c r="K64" s="180">
        <v>20</v>
      </c>
    </row>
    <row r="65" spans="1:11" ht="25.95" customHeight="1" thickBot="1" x14ac:dyDescent="0.35">
      <c r="A65" s="277"/>
      <c r="B65" s="277" t="s">
        <v>1728</v>
      </c>
      <c r="C65" s="277"/>
      <c r="D65" s="277" t="s">
        <v>72</v>
      </c>
      <c r="E65" s="277"/>
      <c r="F65" s="277" t="s">
        <v>1509</v>
      </c>
      <c r="G65" s="277"/>
      <c r="H65" s="277"/>
      <c r="I65" s="277"/>
      <c r="J65" s="277"/>
      <c r="K65" s="277">
        <v>20</v>
      </c>
    </row>
    <row r="66" spans="1:11" ht="25.95" customHeight="1" outlineLevel="1" x14ac:dyDescent="0.3">
      <c r="A66" s="271">
        <v>4</v>
      </c>
      <c r="B66" s="88" t="s">
        <v>1409</v>
      </c>
      <c r="C66" s="20" t="s">
        <v>67</v>
      </c>
      <c r="D66" s="3" t="s">
        <v>1663</v>
      </c>
      <c r="E66" s="272">
        <v>45525</v>
      </c>
      <c r="F66" s="273" t="s">
        <v>1410</v>
      </c>
      <c r="G66" s="272">
        <v>45864</v>
      </c>
      <c r="H66" s="3" t="s">
        <v>11</v>
      </c>
      <c r="I66" s="274" t="s">
        <v>766</v>
      </c>
      <c r="J66" s="180">
        <v>14</v>
      </c>
      <c r="K66" s="180">
        <v>14</v>
      </c>
    </row>
    <row r="67" spans="1:11" ht="25.95" customHeight="1" thickBot="1" x14ac:dyDescent="0.35">
      <c r="A67" s="277"/>
      <c r="B67" s="277" t="s">
        <v>1409</v>
      </c>
      <c r="C67" s="277"/>
      <c r="D67" s="277" t="s">
        <v>1663</v>
      </c>
      <c r="E67" s="277"/>
      <c r="F67" s="277" t="s">
        <v>1410</v>
      </c>
      <c r="G67" s="277"/>
      <c r="H67" s="277"/>
      <c r="I67" s="277"/>
      <c r="J67" s="277"/>
      <c r="K67" s="277">
        <v>14</v>
      </c>
    </row>
    <row r="68" spans="1:11" ht="25.95" customHeight="1" outlineLevel="1" x14ac:dyDescent="0.3">
      <c r="A68" s="271">
        <v>3</v>
      </c>
      <c r="B68" s="88" t="s">
        <v>1384</v>
      </c>
      <c r="C68" s="20" t="s">
        <v>67</v>
      </c>
      <c r="D68" s="3" t="s">
        <v>1751</v>
      </c>
      <c r="E68" s="272">
        <v>45254</v>
      </c>
      <c r="F68" s="273" t="s">
        <v>1642</v>
      </c>
      <c r="G68" s="272">
        <v>45703</v>
      </c>
      <c r="H68" s="3" t="s">
        <v>11</v>
      </c>
      <c r="I68" s="274" t="s">
        <v>988</v>
      </c>
      <c r="J68" s="180">
        <v>13</v>
      </c>
      <c r="K68" s="180">
        <v>13</v>
      </c>
    </row>
    <row r="69" spans="1:11" ht="25.95" customHeight="1" thickBot="1" x14ac:dyDescent="0.35">
      <c r="A69" s="277"/>
      <c r="B69" s="277" t="s">
        <v>1384</v>
      </c>
      <c r="C69" s="277"/>
      <c r="D69" s="277" t="s">
        <v>1751</v>
      </c>
      <c r="E69" s="277"/>
      <c r="F69" s="277" t="s">
        <v>1642</v>
      </c>
      <c r="G69" s="277"/>
      <c r="H69" s="277"/>
      <c r="I69" s="277"/>
      <c r="J69" s="277"/>
      <c r="K69" s="277">
        <v>13</v>
      </c>
    </row>
    <row r="70" spans="1:11" ht="25.95" customHeight="1" outlineLevel="1" x14ac:dyDescent="0.3">
      <c r="A70" s="271">
        <v>4</v>
      </c>
      <c r="B70" s="88" t="s">
        <v>1579</v>
      </c>
      <c r="C70" s="20" t="s">
        <v>67</v>
      </c>
      <c r="D70" s="3" t="s">
        <v>1777</v>
      </c>
      <c r="E70" s="272">
        <v>45597</v>
      </c>
      <c r="F70" s="273" t="s">
        <v>1580</v>
      </c>
      <c r="G70" s="272">
        <v>45970</v>
      </c>
      <c r="H70" s="3" t="s">
        <v>11</v>
      </c>
      <c r="I70" s="274" t="s">
        <v>1094</v>
      </c>
      <c r="J70" s="180">
        <v>10</v>
      </c>
      <c r="K70" s="180">
        <v>10</v>
      </c>
    </row>
    <row r="71" spans="1:11" ht="25.95" customHeight="1" thickBot="1" x14ac:dyDescent="0.35">
      <c r="A71" s="277"/>
      <c r="B71" s="277" t="s">
        <v>1579</v>
      </c>
      <c r="C71" s="277"/>
      <c r="D71" s="277" t="s">
        <v>1777</v>
      </c>
      <c r="E71" s="277"/>
      <c r="F71" s="277" t="s">
        <v>1580</v>
      </c>
      <c r="G71" s="277"/>
      <c r="H71" s="277"/>
      <c r="I71" s="277"/>
      <c r="J71" s="277"/>
      <c r="K71" s="277">
        <v>10</v>
      </c>
    </row>
    <row r="72" spans="1:11" ht="25.95" customHeight="1" outlineLevel="1" x14ac:dyDescent="0.3">
      <c r="A72" s="271">
        <v>3</v>
      </c>
      <c r="B72" s="88" t="s">
        <v>1637</v>
      </c>
      <c r="C72" s="20" t="s">
        <v>67</v>
      </c>
      <c r="D72" s="3" t="s">
        <v>44</v>
      </c>
      <c r="E72" s="272">
        <v>45159</v>
      </c>
      <c r="F72" s="273" t="s">
        <v>1638</v>
      </c>
      <c r="G72" s="272">
        <v>45703</v>
      </c>
      <c r="H72" s="3" t="s">
        <v>11</v>
      </c>
      <c r="I72" s="274" t="s">
        <v>1639</v>
      </c>
      <c r="J72" s="180">
        <v>9</v>
      </c>
      <c r="K72" s="180">
        <v>9</v>
      </c>
    </row>
    <row r="73" spans="1:11" ht="25.95" customHeight="1" thickBot="1" x14ac:dyDescent="0.35">
      <c r="A73" s="277"/>
      <c r="B73" s="277" t="s">
        <v>1637</v>
      </c>
      <c r="C73" s="277"/>
      <c r="D73" s="277" t="s">
        <v>44</v>
      </c>
      <c r="E73" s="277"/>
      <c r="F73" s="277" t="s">
        <v>1638</v>
      </c>
      <c r="G73" s="277"/>
      <c r="H73" s="277"/>
      <c r="I73" s="277"/>
      <c r="J73" s="277"/>
      <c r="K73" s="277">
        <v>9</v>
      </c>
    </row>
    <row r="74" spans="1:11" ht="25.95" customHeight="1" outlineLevel="1" x14ac:dyDescent="0.3">
      <c r="A74" s="271">
        <v>1</v>
      </c>
      <c r="B74" s="88" t="s">
        <v>1456</v>
      </c>
      <c r="C74" s="20" t="s">
        <v>67</v>
      </c>
      <c r="D74" s="3" t="s">
        <v>1770</v>
      </c>
      <c r="E74" s="272">
        <v>45590</v>
      </c>
      <c r="F74" s="273" t="s">
        <v>1457</v>
      </c>
      <c r="G74" s="272">
        <v>45892</v>
      </c>
      <c r="H74" s="3" t="s">
        <v>11</v>
      </c>
      <c r="I74" s="274" t="s">
        <v>1461</v>
      </c>
      <c r="J74" s="180">
        <v>6</v>
      </c>
      <c r="K74" s="180">
        <v>6</v>
      </c>
    </row>
    <row r="75" spans="1:11" ht="25.95" customHeight="1" thickBot="1" x14ac:dyDescent="0.35">
      <c r="A75" s="277"/>
      <c r="B75" s="277" t="s">
        <v>1456</v>
      </c>
      <c r="C75" s="277"/>
      <c r="D75" s="277" t="s">
        <v>1770</v>
      </c>
      <c r="E75" s="277"/>
      <c r="F75" s="277" t="s">
        <v>1457</v>
      </c>
      <c r="G75" s="277"/>
      <c r="H75" s="277"/>
      <c r="I75" s="277"/>
      <c r="J75" s="277"/>
      <c r="K75" s="277">
        <v>6</v>
      </c>
    </row>
  </sheetData>
  <autoFilter ref="A1:K1" xr:uid="{35E12DF7-CCE8-4A55-956C-6B50AB534ACC}"/>
  <conditionalFormatting sqref="K1">
    <cfRule type="cellIs" dxfId="4" priority="1" operator="greaterThan">
      <formula>0</formula>
    </cfRule>
  </conditionalFormatting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804C96-2AAD-45D8-876D-598E198ECCE0}">
  <sheetPr>
    <tabColor theme="2" tint="-0.499984740745262"/>
  </sheetPr>
  <dimension ref="A1:K178"/>
  <sheetViews>
    <sheetView zoomScale="85" zoomScaleNormal="85" workbookViewId="0">
      <selection activeCell="D98" sqref="D98"/>
    </sheetView>
  </sheetViews>
  <sheetFormatPr defaultRowHeight="14.4" outlineLevelRow="1" x14ac:dyDescent="0.3"/>
  <cols>
    <col min="1" max="1" width="4.109375" customWidth="1"/>
    <col min="2" max="2" width="42.44140625" customWidth="1"/>
    <col min="3" max="3" width="9.88671875" customWidth="1"/>
    <col min="4" max="4" width="35.109375" customWidth="1"/>
    <col min="5" max="6" width="11.6640625" customWidth="1"/>
    <col min="7" max="7" width="10.88671875" customWidth="1"/>
    <col min="8" max="8" width="17.109375" customWidth="1"/>
    <col min="9" max="9" width="17.88671875" customWidth="1"/>
    <col min="10" max="10" width="7.44140625" customWidth="1"/>
    <col min="11" max="11" width="7.5546875" customWidth="1"/>
  </cols>
  <sheetData>
    <row r="1" spans="1:11" ht="82.8" x14ac:dyDescent="0.3">
      <c r="A1" s="275" t="s">
        <v>0</v>
      </c>
      <c r="B1" s="275" t="s">
        <v>1</v>
      </c>
      <c r="C1" s="275" t="s">
        <v>21</v>
      </c>
      <c r="D1" s="275" t="s">
        <v>2</v>
      </c>
      <c r="E1" s="275" t="s">
        <v>3</v>
      </c>
      <c r="F1" s="275" t="s">
        <v>4</v>
      </c>
      <c r="G1" s="275" t="s">
        <v>17</v>
      </c>
      <c r="H1" s="275" t="s">
        <v>18</v>
      </c>
      <c r="I1" s="275" t="s">
        <v>19</v>
      </c>
      <c r="J1" s="275" t="s">
        <v>20</v>
      </c>
      <c r="K1" s="276" t="s">
        <v>985</v>
      </c>
    </row>
    <row r="2" spans="1:11" ht="25.95" customHeight="1" outlineLevel="1" x14ac:dyDescent="0.3">
      <c r="A2" s="239">
        <v>27</v>
      </c>
      <c r="B2" s="240" t="s">
        <v>1273</v>
      </c>
      <c r="C2" s="57" t="s">
        <v>66</v>
      </c>
      <c r="D2" s="267" t="s">
        <v>111</v>
      </c>
      <c r="E2" s="241">
        <v>45471</v>
      </c>
      <c r="F2" s="242" t="s">
        <v>1257</v>
      </c>
      <c r="G2" s="245">
        <v>45787</v>
      </c>
      <c r="H2" s="58" t="s">
        <v>64</v>
      </c>
      <c r="I2" s="58" t="s">
        <v>1674</v>
      </c>
      <c r="J2" s="57">
        <v>38</v>
      </c>
      <c r="K2" s="57">
        <v>76</v>
      </c>
    </row>
    <row r="3" spans="1:11" ht="25.95" customHeight="1" outlineLevel="1" x14ac:dyDescent="0.3">
      <c r="A3" s="239">
        <v>36</v>
      </c>
      <c r="B3" s="240" t="s">
        <v>1273</v>
      </c>
      <c r="C3" s="57" t="s">
        <v>66</v>
      </c>
      <c r="D3" s="267" t="s">
        <v>111</v>
      </c>
      <c r="E3" s="241">
        <v>45471</v>
      </c>
      <c r="F3" s="242" t="s">
        <v>1257</v>
      </c>
      <c r="G3" s="245">
        <v>45788</v>
      </c>
      <c r="H3" s="58" t="s">
        <v>64</v>
      </c>
      <c r="I3" s="58" t="s">
        <v>1007</v>
      </c>
      <c r="J3" s="57">
        <v>51</v>
      </c>
      <c r="K3" s="57">
        <v>102</v>
      </c>
    </row>
    <row r="4" spans="1:11" ht="25.95" customHeight="1" outlineLevel="1" x14ac:dyDescent="0.3">
      <c r="A4" s="239">
        <v>50</v>
      </c>
      <c r="B4" s="240" t="s">
        <v>1273</v>
      </c>
      <c r="C4" s="57" t="s">
        <v>66</v>
      </c>
      <c r="D4" s="267" t="s">
        <v>111</v>
      </c>
      <c r="E4" s="241">
        <v>45471</v>
      </c>
      <c r="F4" s="242" t="s">
        <v>1257</v>
      </c>
      <c r="G4" s="245">
        <v>45801</v>
      </c>
      <c r="H4" s="58" t="s">
        <v>8</v>
      </c>
      <c r="I4" s="58" t="s">
        <v>1018</v>
      </c>
      <c r="J4" s="57">
        <v>86</v>
      </c>
      <c r="K4" s="57">
        <v>258</v>
      </c>
    </row>
    <row r="5" spans="1:11" ht="25.95" customHeight="1" outlineLevel="1" x14ac:dyDescent="0.3">
      <c r="A5" s="239">
        <v>42</v>
      </c>
      <c r="B5" s="240" t="s">
        <v>1273</v>
      </c>
      <c r="C5" s="57" t="s">
        <v>66</v>
      </c>
      <c r="D5" s="267" t="s">
        <v>111</v>
      </c>
      <c r="E5" s="241">
        <v>45471</v>
      </c>
      <c r="F5" s="242" t="s">
        <v>1257</v>
      </c>
      <c r="G5" s="245">
        <v>45802</v>
      </c>
      <c r="H5" s="58" t="s">
        <v>64</v>
      </c>
      <c r="I5" s="58" t="s">
        <v>1018</v>
      </c>
      <c r="J5" s="57">
        <v>71</v>
      </c>
      <c r="K5" s="57">
        <v>142</v>
      </c>
    </row>
    <row r="6" spans="1:11" ht="25.95" customHeight="1" outlineLevel="1" x14ac:dyDescent="0.3">
      <c r="A6" s="239">
        <v>17</v>
      </c>
      <c r="B6" s="240" t="s">
        <v>1273</v>
      </c>
      <c r="C6" s="57" t="s">
        <v>66</v>
      </c>
      <c r="D6" s="267" t="s">
        <v>111</v>
      </c>
      <c r="E6" s="241">
        <v>45471</v>
      </c>
      <c r="F6" s="242">
        <v>7056230</v>
      </c>
      <c r="G6" s="245">
        <v>45879</v>
      </c>
      <c r="H6" s="58" t="s">
        <v>64</v>
      </c>
      <c r="I6" s="58" t="s">
        <v>426</v>
      </c>
      <c r="J6" s="57">
        <v>25</v>
      </c>
      <c r="K6" s="57">
        <v>25</v>
      </c>
    </row>
    <row r="7" spans="1:11" ht="25.95" customHeight="1" outlineLevel="1" x14ac:dyDescent="0.3">
      <c r="A7" s="239">
        <v>19</v>
      </c>
      <c r="B7" s="240" t="s">
        <v>1273</v>
      </c>
      <c r="C7" s="57" t="s">
        <v>66</v>
      </c>
      <c r="D7" s="267" t="s">
        <v>111</v>
      </c>
      <c r="E7" s="241">
        <v>45471</v>
      </c>
      <c r="F7" s="242">
        <v>7056230</v>
      </c>
      <c r="G7" s="245">
        <v>45879</v>
      </c>
      <c r="H7" s="58" t="s">
        <v>64</v>
      </c>
      <c r="I7" s="58" t="s">
        <v>426</v>
      </c>
      <c r="J7" s="57">
        <v>28</v>
      </c>
      <c r="K7" s="57">
        <v>56</v>
      </c>
    </row>
    <row r="8" spans="1:11" ht="25.95" customHeight="1" outlineLevel="1" x14ac:dyDescent="0.3">
      <c r="A8" s="239">
        <v>28</v>
      </c>
      <c r="B8" s="240" t="s">
        <v>1273</v>
      </c>
      <c r="C8" s="57" t="s">
        <v>66</v>
      </c>
      <c r="D8" s="267" t="s">
        <v>111</v>
      </c>
      <c r="E8" s="241">
        <v>45471</v>
      </c>
      <c r="F8" s="242" t="s">
        <v>1257</v>
      </c>
      <c r="G8" s="245">
        <v>45886</v>
      </c>
      <c r="H8" s="58" t="s">
        <v>64</v>
      </c>
      <c r="I8" s="58" t="s">
        <v>1434</v>
      </c>
      <c r="J8" s="57">
        <v>44</v>
      </c>
      <c r="K8" s="57">
        <v>88</v>
      </c>
    </row>
    <row r="9" spans="1:11" ht="25.95" customHeight="1" thickBot="1" x14ac:dyDescent="0.35">
      <c r="A9" s="277"/>
      <c r="B9" s="277" t="s">
        <v>1273</v>
      </c>
      <c r="C9" s="277"/>
      <c r="D9" s="277" t="s">
        <v>111</v>
      </c>
      <c r="E9" s="277"/>
      <c r="F9" s="277" t="s">
        <v>1257</v>
      </c>
      <c r="G9" s="277"/>
      <c r="H9" s="277"/>
      <c r="I9" s="277"/>
      <c r="J9" s="277"/>
      <c r="K9" s="277">
        <f>SUM(K2:K8)</f>
        <v>747</v>
      </c>
    </row>
    <row r="10" spans="1:11" ht="25.95" customHeight="1" outlineLevel="1" x14ac:dyDescent="0.3">
      <c r="A10" s="239">
        <v>10</v>
      </c>
      <c r="B10" s="240" t="s">
        <v>1304</v>
      </c>
      <c r="C10" s="57" t="s">
        <v>66</v>
      </c>
      <c r="D10" s="267" t="s">
        <v>1763</v>
      </c>
      <c r="E10" s="241">
        <v>45509</v>
      </c>
      <c r="F10" s="242" t="s">
        <v>1305</v>
      </c>
      <c r="G10" s="245">
        <v>45829</v>
      </c>
      <c r="H10" s="58" t="s">
        <v>11</v>
      </c>
      <c r="I10" s="58" t="s">
        <v>426</v>
      </c>
      <c r="J10" s="57">
        <v>10</v>
      </c>
      <c r="K10" s="57">
        <v>10</v>
      </c>
    </row>
    <row r="11" spans="1:11" ht="25.95" customHeight="1" outlineLevel="1" x14ac:dyDescent="0.3">
      <c r="A11" s="239">
        <v>14</v>
      </c>
      <c r="B11" s="240" t="s">
        <v>1304</v>
      </c>
      <c r="C11" s="57" t="s">
        <v>66</v>
      </c>
      <c r="D11" s="267" t="s">
        <v>1763</v>
      </c>
      <c r="E11" s="241">
        <v>45509</v>
      </c>
      <c r="F11" s="242" t="s">
        <v>1319</v>
      </c>
      <c r="G11" s="245">
        <v>45836</v>
      </c>
      <c r="H11" s="58" t="s">
        <v>11</v>
      </c>
      <c r="I11" s="58" t="s">
        <v>566</v>
      </c>
      <c r="J11" s="57">
        <v>30</v>
      </c>
      <c r="K11" s="57">
        <v>30</v>
      </c>
    </row>
    <row r="12" spans="1:11" ht="25.95" customHeight="1" outlineLevel="1" x14ac:dyDescent="0.3">
      <c r="A12" s="239">
        <v>52</v>
      </c>
      <c r="B12" s="240" t="s">
        <v>1304</v>
      </c>
      <c r="C12" s="57" t="s">
        <v>66</v>
      </c>
      <c r="D12" s="267" t="s">
        <v>1763</v>
      </c>
      <c r="E12" s="241">
        <v>45509</v>
      </c>
      <c r="F12" s="242" t="s">
        <v>1327</v>
      </c>
      <c r="G12" s="245">
        <v>45843</v>
      </c>
      <c r="H12" s="58" t="s">
        <v>64</v>
      </c>
      <c r="I12" s="58" t="s">
        <v>1696</v>
      </c>
      <c r="J12" s="57">
        <v>83</v>
      </c>
      <c r="K12" s="57">
        <v>166</v>
      </c>
    </row>
    <row r="13" spans="1:11" ht="25.95" customHeight="1" outlineLevel="1" x14ac:dyDescent="0.3">
      <c r="A13" s="239">
        <v>15</v>
      </c>
      <c r="B13" s="240" t="s">
        <v>1304</v>
      </c>
      <c r="C13" s="57" t="s">
        <v>66</v>
      </c>
      <c r="D13" s="267" t="s">
        <v>1763</v>
      </c>
      <c r="E13" s="241">
        <v>45509</v>
      </c>
      <c r="F13" s="242">
        <v>7196036</v>
      </c>
      <c r="G13" s="245">
        <v>45879</v>
      </c>
      <c r="H13" s="58" t="s">
        <v>64</v>
      </c>
      <c r="I13" s="58" t="s">
        <v>426</v>
      </c>
      <c r="J13" s="57">
        <v>25</v>
      </c>
      <c r="K13" s="57">
        <v>50</v>
      </c>
    </row>
    <row r="14" spans="1:11" ht="25.95" customHeight="1" outlineLevel="1" x14ac:dyDescent="0.3">
      <c r="A14" s="239">
        <v>17</v>
      </c>
      <c r="B14" s="240" t="s">
        <v>1304</v>
      </c>
      <c r="C14" s="57" t="s">
        <v>66</v>
      </c>
      <c r="D14" s="267" t="s">
        <v>1763</v>
      </c>
      <c r="E14" s="241">
        <v>45509</v>
      </c>
      <c r="F14" s="242">
        <v>7196036</v>
      </c>
      <c r="G14" s="245">
        <v>45879</v>
      </c>
      <c r="H14" s="58" t="s">
        <v>64</v>
      </c>
      <c r="I14" s="58" t="s">
        <v>426</v>
      </c>
      <c r="J14" s="57">
        <v>28</v>
      </c>
      <c r="K14" s="57">
        <v>28</v>
      </c>
    </row>
    <row r="15" spans="1:11" ht="25.95" customHeight="1" outlineLevel="1" x14ac:dyDescent="0.3">
      <c r="A15" s="239">
        <v>25</v>
      </c>
      <c r="B15" s="240" t="s">
        <v>1304</v>
      </c>
      <c r="C15" s="57" t="s">
        <v>66</v>
      </c>
      <c r="D15" s="267" t="s">
        <v>1763</v>
      </c>
      <c r="E15" s="241">
        <v>45509</v>
      </c>
      <c r="F15" s="242" t="s">
        <v>1305</v>
      </c>
      <c r="G15" s="245">
        <v>45885</v>
      </c>
      <c r="H15" s="58" t="s">
        <v>64</v>
      </c>
      <c r="I15" s="58" t="s">
        <v>1434</v>
      </c>
      <c r="J15" s="57">
        <v>43</v>
      </c>
      <c r="K15" s="57">
        <v>86</v>
      </c>
    </row>
    <row r="16" spans="1:11" ht="25.95" customHeight="1" outlineLevel="1" x14ac:dyDescent="0.3">
      <c r="A16" s="239">
        <v>27</v>
      </c>
      <c r="B16" s="240" t="s">
        <v>1304</v>
      </c>
      <c r="C16" s="57" t="s">
        <v>66</v>
      </c>
      <c r="D16" s="267" t="s">
        <v>1763</v>
      </c>
      <c r="E16" s="241">
        <v>45509</v>
      </c>
      <c r="F16" s="242" t="s">
        <v>1305</v>
      </c>
      <c r="G16" s="245">
        <v>45886</v>
      </c>
      <c r="H16" s="58" t="s">
        <v>64</v>
      </c>
      <c r="I16" s="58" t="s">
        <v>1434</v>
      </c>
      <c r="J16" s="57">
        <v>44</v>
      </c>
      <c r="K16" s="57">
        <v>44</v>
      </c>
    </row>
    <row r="17" spans="1:11" ht="25.95" customHeight="1" thickBot="1" x14ac:dyDescent="0.35">
      <c r="A17" s="277"/>
      <c r="B17" s="277" t="s">
        <v>1304</v>
      </c>
      <c r="C17" s="277"/>
      <c r="D17" s="277" t="s">
        <v>1763</v>
      </c>
      <c r="E17" s="277"/>
      <c r="F17" s="277" t="s">
        <v>1305</v>
      </c>
      <c r="G17" s="277"/>
      <c r="H17" s="277"/>
      <c r="I17" s="277"/>
      <c r="J17" s="277"/>
      <c r="K17" s="277">
        <f>SUM(K10:K16)</f>
        <v>414</v>
      </c>
    </row>
    <row r="18" spans="1:11" ht="25.95" customHeight="1" outlineLevel="1" x14ac:dyDescent="0.3">
      <c r="A18" s="239">
        <v>27</v>
      </c>
      <c r="B18" s="240" t="s">
        <v>1754</v>
      </c>
      <c r="C18" s="57" t="s">
        <v>66</v>
      </c>
      <c r="D18" s="267" t="s">
        <v>1663</v>
      </c>
      <c r="E18" s="241">
        <v>45368</v>
      </c>
      <c r="F18" s="242" t="s">
        <v>1261</v>
      </c>
      <c r="G18" s="245">
        <v>45773</v>
      </c>
      <c r="H18" s="58" t="s">
        <v>64</v>
      </c>
      <c r="I18" s="58" t="s">
        <v>996</v>
      </c>
      <c r="J18" s="57">
        <v>42</v>
      </c>
      <c r="K18" s="57">
        <v>42</v>
      </c>
    </row>
    <row r="19" spans="1:11" ht="25.95" customHeight="1" outlineLevel="1" x14ac:dyDescent="0.3">
      <c r="A19" s="239">
        <v>25</v>
      </c>
      <c r="B19" s="240" t="s">
        <v>1755</v>
      </c>
      <c r="C19" s="57" t="s">
        <v>66</v>
      </c>
      <c r="D19" s="267" t="s">
        <v>1663</v>
      </c>
      <c r="E19" s="241">
        <v>45368</v>
      </c>
      <c r="F19" s="242">
        <v>6869357</v>
      </c>
      <c r="G19" s="245">
        <v>45774</v>
      </c>
      <c r="H19" s="58" t="s">
        <v>64</v>
      </c>
      <c r="I19" s="58" t="s">
        <v>996</v>
      </c>
      <c r="J19" s="57">
        <v>42</v>
      </c>
      <c r="K19" s="57">
        <v>84</v>
      </c>
    </row>
    <row r="20" spans="1:11" ht="25.95" customHeight="1" outlineLevel="1" x14ac:dyDescent="0.3">
      <c r="A20" s="239">
        <v>55</v>
      </c>
      <c r="B20" s="240" t="s">
        <v>1761</v>
      </c>
      <c r="C20" s="57" t="s">
        <v>66</v>
      </c>
      <c r="D20" s="267" t="s">
        <v>1663</v>
      </c>
      <c r="E20" s="241">
        <v>45368</v>
      </c>
      <c r="F20" s="242" t="s">
        <v>1261</v>
      </c>
      <c r="G20" s="245">
        <v>45801</v>
      </c>
      <c r="H20" s="58" t="s">
        <v>8</v>
      </c>
      <c r="I20" s="58" t="s">
        <v>1018</v>
      </c>
      <c r="J20" s="57">
        <v>86</v>
      </c>
      <c r="K20" s="57">
        <v>172</v>
      </c>
    </row>
    <row r="21" spans="1:11" ht="25.95" customHeight="1" thickBot="1" x14ac:dyDescent="0.35">
      <c r="A21" s="277"/>
      <c r="B21" s="277" t="s">
        <v>1260</v>
      </c>
      <c r="C21" s="277"/>
      <c r="D21" s="277" t="s">
        <v>1663</v>
      </c>
      <c r="E21" s="277"/>
      <c r="F21" s="277" t="s">
        <v>1261</v>
      </c>
      <c r="G21" s="277"/>
      <c r="H21" s="277"/>
      <c r="I21" s="277"/>
      <c r="J21" s="277"/>
      <c r="K21" s="277">
        <f>SUM(K18:K20)</f>
        <v>298</v>
      </c>
    </row>
    <row r="22" spans="1:11" ht="25.95" customHeight="1" outlineLevel="1" x14ac:dyDescent="0.3">
      <c r="A22" s="239">
        <v>50</v>
      </c>
      <c r="B22" s="240" t="s">
        <v>1708</v>
      </c>
      <c r="C22" s="57" t="s">
        <v>66</v>
      </c>
      <c r="D22" s="267" t="s">
        <v>41</v>
      </c>
      <c r="E22" s="241">
        <v>45544</v>
      </c>
      <c r="F22" s="242" t="s">
        <v>1343</v>
      </c>
      <c r="G22" s="245">
        <v>45844</v>
      </c>
      <c r="H22" s="58" t="s">
        <v>64</v>
      </c>
      <c r="I22" s="58" t="s">
        <v>1335</v>
      </c>
      <c r="J22" s="57">
        <v>80</v>
      </c>
      <c r="K22" s="57">
        <v>160</v>
      </c>
    </row>
    <row r="23" spans="1:11" ht="25.95" customHeight="1" outlineLevel="1" x14ac:dyDescent="0.3">
      <c r="A23" s="239">
        <v>32</v>
      </c>
      <c r="B23" s="240" t="s">
        <v>1708</v>
      </c>
      <c r="C23" s="57" t="s">
        <v>66</v>
      </c>
      <c r="D23" s="267" t="s">
        <v>41</v>
      </c>
      <c r="E23" s="241">
        <v>45544</v>
      </c>
      <c r="F23" s="242" t="s">
        <v>1343</v>
      </c>
      <c r="G23" s="245">
        <v>45892</v>
      </c>
      <c r="H23" s="58" t="s">
        <v>64</v>
      </c>
      <c r="I23" s="58" t="s">
        <v>1453</v>
      </c>
      <c r="J23" s="57">
        <v>50</v>
      </c>
      <c r="K23" s="57">
        <v>100</v>
      </c>
    </row>
    <row r="24" spans="1:11" ht="25.95" customHeight="1" thickBot="1" x14ac:dyDescent="0.35">
      <c r="A24" s="277"/>
      <c r="B24" s="277" t="s">
        <v>1708</v>
      </c>
      <c r="C24" s="277"/>
      <c r="D24" s="277" t="s">
        <v>41</v>
      </c>
      <c r="E24" s="277"/>
      <c r="F24" s="277" t="s">
        <v>1343</v>
      </c>
      <c r="G24" s="277"/>
      <c r="H24" s="277"/>
      <c r="I24" s="277"/>
      <c r="J24" s="277"/>
      <c r="K24" s="277">
        <f>SUM(K22:K23)</f>
        <v>260</v>
      </c>
    </row>
    <row r="25" spans="1:11" ht="25.95" customHeight="1" outlineLevel="1" x14ac:dyDescent="0.3">
      <c r="A25" s="239">
        <v>25</v>
      </c>
      <c r="B25" s="240" t="s">
        <v>1753</v>
      </c>
      <c r="C25" s="57" t="s">
        <v>66</v>
      </c>
      <c r="D25" s="267" t="s">
        <v>1663</v>
      </c>
      <c r="E25" s="241">
        <v>45368</v>
      </c>
      <c r="F25" s="242" t="s">
        <v>1345</v>
      </c>
      <c r="G25" s="245">
        <v>45773</v>
      </c>
      <c r="H25" s="58" t="s">
        <v>64</v>
      </c>
      <c r="I25" s="58" t="s">
        <v>996</v>
      </c>
      <c r="J25" s="57">
        <v>42</v>
      </c>
      <c r="K25" s="57">
        <v>84</v>
      </c>
    </row>
    <row r="26" spans="1:11" ht="25.95" customHeight="1" outlineLevel="1" x14ac:dyDescent="0.3">
      <c r="A26" s="239">
        <v>28</v>
      </c>
      <c r="B26" s="240" t="s">
        <v>1758</v>
      </c>
      <c r="C26" s="57" t="s">
        <v>66</v>
      </c>
      <c r="D26" s="267" t="s">
        <v>1663</v>
      </c>
      <c r="E26" s="241">
        <v>45368</v>
      </c>
      <c r="F26" s="242" t="s">
        <v>1345</v>
      </c>
      <c r="G26" s="245">
        <v>45787</v>
      </c>
      <c r="H26" s="58" t="s">
        <v>64</v>
      </c>
      <c r="I26" s="58" t="s">
        <v>1674</v>
      </c>
      <c r="J26" s="57">
        <v>38</v>
      </c>
      <c r="K26" s="57">
        <v>38</v>
      </c>
    </row>
    <row r="27" spans="1:11" ht="25.95" customHeight="1" outlineLevel="1" x14ac:dyDescent="0.3">
      <c r="A27" s="239">
        <v>37</v>
      </c>
      <c r="B27" s="240" t="s">
        <v>1758</v>
      </c>
      <c r="C27" s="57" t="s">
        <v>66</v>
      </c>
      <c r="D27" s="267" t="s">
        <v>1663</v>
      </c>
      <c r="E27" s="241">
        <v>45368</v>
      </c>
      <c r="F27" s="242" t="s">
        <v>1345</v>
      </c>
      <c r="G27" s="245">
        <v>45788</v>
      </c>
      <c r="H27" s="58" t="s">
        <v>64</v>
      </c>
      <c r="I27" s="58" t="s">
        <v>1007</v>
      </c>
      <c r="J27" s="57">
        <v>51</v>
      </c>
      <c r="K27" s="57">
        <v>51</v>
      </c>
    </row>
    <row r="28" spans="1:11" ht="25.95" customHeight="1" outlineLevel="1" x14ac:dyDescent="0.3">
      <c r="A28" s="239">
        <v>54</v>
      </c>
      <c r="B28" s="240" t="s">
        <v>1758</v>
      </c>
      <c r="C28" s="57" t="s">
        <v>66</v>
      </c>
      <c r="D28" s="267" t="s">
        <v>1663</v>
      </c>
      <c r="E28" s="241">
        <v>45368</v>
      </c>
      <c r="F28" s="242" t="s">
        <v>1345</v>
      </c>
      <c r="G28" s="245">
        <v>45844</v>
      </c>
      <c r="H28" s="58" t="s">
        <v>64</v>
      </c>
      <c r="I28" s="58" t="s">
        <v>1335</v>
      </c>
      <c r="J28" s="57">
        <v>80</v>
      </c>
      <c r="K28" s="57">
        <v>80</v>
      </c>
    </row>
    <row r="29" spans="1:11" ht="25.95" customHeight="1" thickBot="1" x14ac:dyDescent="0.35">
      <c r="A29" s="277"/>
      <c r="B29" s="277" t="s">
        <v>1344</v>
      </c>
      <c r="C29" s="277"/>
      <c r="D29" s="277" t="s">
        <v>1663</v>
      </c>
      <c r="E29" s="277"/>
      <c r="F29" s="277" t="s">
        <v>1345</v>
      </c>
      <c r="G29" s="277"/>
      <c r="H29" s="277"/>
      <c r="I29" s="277"/>
      <c r="J29" s="277"/>
      <c r="K29" s="277">
        <f>SUM(K25:K28)</f>
        <v>253</v>
      </c>
    </row>
    <row r="30" spans="1:11" ht="25.95" customHeight="1" outlineLevel="1" x14ac:dyDescent="0.3">
      <c r="A30" s="262">
        <v>15</v>
      </c>
      <c r="B30" s="240" t="s">
        <v>1626</v>
      </c>
      <c r="C30" s="58" t="s">
        <v>66</v>
      </c>
      <c r="D30" s="58" t="s">
        <v>41</v>
      </c>
      <c r="E30" s="241">
        <v>45262</v>
      </c>
      <c r="F30" s="242">
        <v>6863776</v>
      </c>
      <c r="G30" s="264">
        <v>45675</v>
      </c>
      <c r="H30" s="47" t="s">
        <v>64</v>
      </c>
      <c r="I30" s="58" t="s">
        <v>566</v>
      </c>
      <c r="J30" s="58">
        <v>36</v>
      </c>
      <c r="K30" s="58">
        <v>72</v>
      </c>
    </row>
    <row r="31" spans="1:11" ht="25.95" customHeight="1" outlineLevel="1" x14ac:dyDescent="0.3">
      <c r="A31" s="239">
        <v>58</v>
      </c>
      <c r="B31" s="240" t="s">
        <v>1626</v>
      </c>
      <c r="C31" s="57" t="s">
        <v>66</v>
      </c>
      <c r="D31" s="58" t="s">
        <v>41</v>
      </c>
      <c r="E31" s="241">
        <v>45262</v>
      </c>
      <c r="F31" s="242" t="s">
        <v>1262</v>
      </c>
      <c r="G31" s="245">
        <v>45801</v>
      </c>
      <c r="H31" s="58" t="s">
        <v>8</v>
      </c>
      <c r="I31" s="58" t="s">
        <v>1018</v>
      </c>
      <c r="J31" s="57">
        <v>86</v>
      </c>
      <c r="K31" s="57">
        <v>86</v>
      </c>
    </row>
    <row r="32" spans="1:11" ht="25.95" customHeight="1" thickBot="1" x14ac:dyDescent="0.35">
      <c r="A32" s="277"/>
      <c r="B32" s="277" t="s">
        <v>1626</v>
      </c>
      <c r="C32" s="277"/>
      <c r="D32" s="277" t="s">
        <v>41</v>
      </c>
      <c r="E32" s="277"/>
      <c r="F32" s="277" t="s">
        <v>1262</v>
      </c>
      <c r="G32" s="277"/>
      <c r="H32" s="277"/>
      <c r="I32" s="277"/>
      <c r="J32" s="277"/>
      <c r="K32" s="277">
        <f>SUM(K30:K31)</f>
        <v>158</v>
      </c>
    </row>
    <row r="33" spans="1:11" ht="25.95" customHeight="1" outlineLevel="1" x14ac:dyDescent="0.3">
      <c r="A33" s="239">
        <v>19</v>
      </c>
      <c r="B33" s="240" t="s">
        <v>1388</v>
      </c>
      <c r="C33" s="57" t="s">
        <v>66</v>
      </c>
      <c r="D33" s="267" t="s">
        <v>1767</v>
      </c>
      <c r="E33" s="241">
        <v>45580</v>
      </c>
      <c r="F33" s="242" t="s">
        <v>1389</v>
      </c>
      <c r="G33" s="245">
        <v>45858</v>
      </c>
      <c r="H33" s="58" t="s">
        <v>64</v>
      </c>
      <c r="I33" s="58" t="s">
        <v>730</v>
      </c>
      <c r="J33" s="57">
        <v>38</v>
      </c>
      <c r="K33" s="57">
        <v>76</v>
      </c>
    </row>
    <row r="34" spans="1:11" ht="25.95" customHeight="1" outlineLevel="1" x14ac:dyDescent="0.3">
      <c r="A34" s="239">
        <v>9</v>
      </c>
      <c r="B34" s="240" t="s">
        <v>1388</v>
      </c>
      <c r="C34" s="57" t="s">
        <v>66</v>
      </c>
      <c r="D34" s="267" t="s">
        <v>1767</v>
      </c>
      <c r="E34" s="241">
        <v>45580</v>
      </c>
      <c r="F34" s="242" t="s">
        <v>1389</v>
      </c>
      <c r="G34" s="245">
        <v>45871</v>
      </c>
      <c r="H34" s="58" t="s">
        <v>11</v>
      </c>
      <c r="I34" s="58" t="s">
        <v>1419</v>
      </c>
      <c r="J34" s="57">
        <v>13</v>
      </c>
      <c r="K34" s="57">
        <v>13</v>
      </c>
    </row>
    <row r="35" spans="1:11" ht="25.95" customHeight="1" outlineLevel="1" x14ac:dyDescent="0.3">
      <c r="A35" s="239">
        <v>20</v>
      </c>
      <c r="B35" s="240" t="s">
        <v>1388</v>
      </c>
      <c r="C35" s="57" t="s">
        <v>66</v>
      </c>
      <c r="D35" s="267" t="s">
        <v>1767</v>
      </c>
      <c r="E35" s="241">
        <v>45580</v>
      </c>
      <c r="F35" s="242" t="s">
        <v>1389</v>
      </c>
      <c r="G35" s="245">
        <v>45906</v>
      </c>
      <c r="H35" s="58" t="s">
        <v>64</v>
      </c>
      <c r="I35" s="58" t="s">
        <v>1478</v>
      </c>
      <c r="J35" s="57">
        <v>26</v>
      </c>
      <c r="K35" s="57">
        <v>52</v>
      </c>
    </row>
    <row r="36" spans="1:11" ht="25.95" customHeight="1" thickBot="1" x14ac:dyDescent="0.35">
      <c r="A36" s="277"/>
      <c r="B36" s="277" t="s">
        <v>1388</v>
      </c>
      <c r="C36" s="277"/>
      <c r="D36" s="277" t="s">
        <v>1767</v>
      </c>
      <c r="E36" s="277"/>
      <c r="F36" s="277" t="s">
        <v>1389</v>
      </c>
      <c r="G36" s="277"/>
      <c r="H36" s="277"/>
      <c r="I36" s="277"/>
      <c r="J36" s="277"/>
      <c r="K36" s="277">
        <f>SUM(K33:K35)</f>
        <v>141</v>
      </c>
    </row>
    <row r="37" spans="1:11" ht="25.95" customHeight="1" outlineLevel="1" x14ac:dyDescent="0.3">
      <c r="A37" s="239">
        <v>7</v>
      </c>
      <c r="B37" s="240" t="s">
        <v>1313</v>
      </c>
      <c r="C37" s="57" t="s">
        <v>66</v>
      </c>
      <c r="D37" s="267" t="s">
        <v>1717</v>
      </c>
      <c r="E37" s="241">
        <v>45460</v>
      </c>
      <c r="F37" s="242">
        <v>7180781</v>
      </c>
      <c r="G37" s="245">
        <v>45808</v>
      </c>
      <c r="H37" s="58" t="s">
        <v>11</v>
      </c>
      <c r="I37" s="58" t="s">
        <v>1618</v>
      </c>
      <c r="J37" s="57">
        <v>11</v>
      </c>
      <c r="K37" s="57">
        <v>11</v>
      </c>
    </row>
    <row r="38" spans="1:11" ht="25.95" customHeight="1" outlineLevel="1" x14ac:dyDescent="0.3">
      <c r="A38" s="239">
        <v>11</v>
      </c>
      <c r="B38" s="240" t="s">
        <v>1313</v>
      </c>
      <c r="C38" s="57" t="s">
        <v>66</v>
      </c>
      <c r="D38" s="267" t="s">
        <v>1717</v>
      </c>
      <c r="E38" s="241">
        <v>45460</v>
      </c>
      <c r="F38" s="242" t="s">
        <v>1314</v>
      </c>
      <c r="G38" s="245">
        <v>45830</v>
      </c>
      <c r="H38" s="58" t="s">
        <v>11</v>
      </c>
      <c r="I38" s="58" t="s">
        <v>566</v>
      </c>
      <c r="J38" s="57">
        <v>26</v>
      </c>
      <c r="K38" s="57">
        <v>52</v>
      </c>
    </row>
    <row r="39" spans="1:11" ht="25.95" customHeight="1" outlineLevel="1" x14ac:dyDescent="0.3">
      <c r="A39" s="239">
        <v>17</v>
      </c>
      <c r="B39" s="240" t="s">
        <v>1313</v>
      </c>
      <c r="C39" s="57" t="s">
        <v>66</v>
      </c>
      <c r="D39" s="58" t="s">
        <v>1717</v>
      </c>
      <c r="E39" s="241">
        <v>45460</v>
      </c>
      <c r="F39" s="242" t="s">
        <v>1314</v>
      </c>
      <c r="G39" s="245">
        <v>45928</v>
      </c>
      <c r="H39" s="58" t="s">
        <v>11</v>
      </c>
      <c r="I39" s="58" t="s">
        <v>566</v>
      </c>
      <c r="J39" s="57">
        <v>27</v>
      </c>
      <c r="K39" s="57">
        <v>27</v>
      </c>
    </row>
    <row r="40" spans="1:11" ht="25.95" customHeight="1" outlineLevel="1" x14ac:dyDescent="0.3">
      <c r="A40" s="239">
        <v>19</v>
      </c>
      <c r="B40" s="240" t="s">
        <v>1313</v>
      </c>
      <c r="C40" s="57" t="s">
        <v>66</v>
      </c>
      <c r="D40" s="58" t="s">
        <v>1717</v>
      </c>
      <c r="E40" s="241">
        <v>45460</v>
      </c>
      <c r="F40" s="242" t="s">
        <v>1314</v>
      </c>
      <c r="G40" s="245">
        <v>45864</v>
      </c>
      <c r="H40" s="58" t="s">
        <v>64</v>
      </c>
      <c r="I40" s="58" t="s">
        <v>566</v>
      </c>
      <c r="J40" s="57">
        <v>31</v>
      </c>
      <c r="K40" s="57">
        <v>62</v>
      </c>
    </row>
    <row r="41" spans="1:11" ht="25.95" customHeight="1" thickBot="1" x14ac:dyDescent="0.35">
      <c r="A41" s="277"/>
      <c r="B41" s="277" t="s">
        <v>1313</v>
      </c>
      <c r="C41" s="277"/>
      <c r="D41" s="277" t="s">
        <v>1717</v>
      </c>
      <c r="E41" s="277"/>
      <c r="F41" s="277" t="s">
        <v>1314</v>
      </c>
      <c r="G41" s="277"/>
      <c r="H41" s="277"/>
      <c r="I41" s="277"/>
      <c r="J41" s="277"/>
      <c r="K41" s="277">
        <f>SUM(K37:K40)</f>
        <v>152</v>
      </c>
    </row>
    <row r="42" spans="1:11" ht="25.95" customHeight="1" outlineLevel="1" x14ac:dyDescent="0.3">
      <c r="A42" s="239">
        <v>28</v>
      </c>
      <c r="B42" s="240" t="s">
        <v>1711</v>
      </c>
      <c r="C42" s="57" t="s">
        <v>66</v>
      </c>
      <c r="D42" s="267" t="s">
        <v>819</v>
      </c>
      <c r="E42" s="241">
        <v>45400</v>
      </c>
      <c r="F42" s="242" t="s">
        <v>1375</v>
      </c>
      <c r="G42" s="245">
        <v>45857</v>
      </c>
      <c r="H42" s="58" t="s">
        <v>64</v>
      </c>
      <c r="I42" s="58" t="s">
        <v>730</v>
      </c>
      <c r="J42" s="57">
        <v>44</v>
      </c>
      <c r="K42" s="57">
        <v>88</v>
      </c>
    </row>
    <row r="43" spans="1:11" ht="25.95" customHeight="1" outlineLevel="1" x14ac:dyDescent="0.3">
      <c r="A43" s="239">
        <v>24</v>
      </c>
      <c r="B43" s="240" t="s">
        <v>1711</v>
      </c>
      <c r="C43" s="57" t="s">
        <v>66</v>
      </c>
      <c r="D43" s="267" t="s">
        <v>819</v>
      </c>
      <c r="E43" s="241">
        <v>45400</v>
      </c>
      <c r="F43" s="242" t="s">
        <v>1375</v>
      </c>
      <c r="G43" s="245">
        <v>45858</v>
      </c>
      <c r="H43" s="58" t="s">
        <v>64</v>
      </c>
      <c r="I43" s="58" t="s">
        <v>730</v>
      </c>
      <c r="J43" s="57">
        <v>38</v>
      </c>
      <c r="K43" s="57">
        <v>38</v>
      </c>
    </row>
    <row r="44" spans="1:11" ht="25.95" customHeight="1" outlineLevel="1" x14ac:dyDescent="0.3">
      <c r="A44" s="239">
        <v>7</v>
      </c>
      <c r="B44" s="240" t="s">
        <v>1711</v>
      </c>
      <c r="C44" s="57" t="s">
        <v>66</v>
      </c>
      <c r="D44" s="267" t="s">
        <v>819</v>
      </c>
      <c r="E44" s="241">
        <v>45400</v>
      </c>
      <c r="F44" s="242" t="s">
        <v>1375</v>
      </c>
      <c r="G44" s="245">
        <v>45900</v>
      </c>
      <c r="H44" s="58" t="s">
        <v>11</v>
      </c>
      <c r="I44" s="58" t="s">
        <v>730</v>
      </c>
      <c r="J44" s="57">
        <v>13</v>
      </c>
      <c r="K44" s="57">
        <v>13</v>
      </c>
    </row>
    <row r="45" spans="1:11" ht="25.95" customHeight="1" thickBot="1" x14ac:dyDescent="0.35">
      <c r="A45" s="277"/>
      <c r="B45" s="277" t="s">
        <v>1711</v>
      </c>
      <c r="C45" s="277"/>
      <c r="D45" s="277" t="s">
        <v>819</v>
      </c>
      <c r="E45" s="277"/>
      <c r="F45" s="277" t="s">
        <v>1375</v>
      </c>
      <c r="G45" s="277"/>
      <c r="H45" s="277"/>
      <c r="I45" s="277"/>
      <c r="J45" s="277"/>
      <c r="K45" s="277">
        <f>SUM(K42:K44)</f>
        <v>139</v>
      </c>
    </row>
    <row r="46" spans="1:11" ht="25.95" customHeight="1" outlineLevel="1" x14ac:dyDescent="0.3">
      <c r="A46" s="262">
        <v>14</v>
      </c>
      <c r="B46" s="240" t="s">
        <v>1328</v>
      </c>
      <c r="C46" s="58" t="s">
        <v>66</v>
      </c>
      <c r="D46" s="267" t="s">
        <v>1789</v>
      </c>
      <c r="E46" s="241">
        <v>45375</v>
      </c>
      <c r="F46" s="242" t="s">
        <v>1329</v>
      </c>
      <c r="G46" s="264">
        <v>45787</v>
      </c>
      <c r="H46" s="47" t="s">
        <v>11</v>
      </c>
      <c r="I46" s="58" t="s">
        <v>566</v>
      </c>
      <c r="J46" s="58">
        <v>24</v>
      </c>
      <c r="K46" s="58">
        <v>24</v>
      </c>
    </row>
    <row r="47" spans="1:11" ht="25.95" customHeight="1" outlineLevel="1" x14ac:dyDescent="0.3">
      <c r="A47" s="239">
        <v>59</v>
      </c>
      <c r="B47" s="240" t="s">
        <v>1328</v>
      </c>
      <c r="C47" s="57" t="s">
        <v>66</v>
      </c>
      <c r="D47" s="58" t="s">
        <v>1789</v>
      </c>
      <c r="E47" s="241">
        <v>45375</v>
      </c>
      <c r="F47" s="242" t="s">
        <v>1329</v>
      </c>
      <c r="G47" s="245">
        <v>45843</v>
      </c>
      <c r="H47" s="58" t="s">
        <v>64</v>
      </c>
      <c r="I47" s="58" t="s">
        <v>1696</v>
      </c>
      <c r="J47" s="57">
        <v>83</v>
      </c>
      <c r="K47" s="57">
        <v>83</v>
      </c>
    </row>
    <row r="48" spans="1:11" ht="25.95" customHeight="1" thickBot="1" x14ac:dyDescent="0.35">
      <c r="A48" s="277"/>
      <c r="B48" s="277" t="s">
        <v>1328</v>
      </c>
      <c r="C48" s="277"/>
      <c r="D48" s="277" t="s">
        <v>1789</v>
      </c>
      <c r="E48" s="277"/>
      <c r="F48" s="277" t="s">
        <v>1329</v>
      </c>
      <c r="G48" s="277"/>
      <c r="H48" s="277"/>
      <c r="I48" s="277"/>
      <c r="J48" s="277"/>
      <c r="K48" s="277">
        <f>SUM(K46:K47)</f>
        <v>107</v>
      </c>
    </row>
    <row r="49" spans="1:11" ht="25.95" customHeight="1" outlineLevel="1" x14ac:dyDescent="0.3">
      <c r="A49" s="262">
        <v>11</v>
      </c>
      <c r="B49" s="240" t="s">
        <v>1701</v>
      </c>
      <c r="C49" s="58" t="s">
        <v>66</v>
      </c>
      <c r="D49" s="58" t="s">
        <v>41</v>
      </c>
      <c r="E49" s="241">
        <v>45281</v>
      </c>
      <c r="F49" s="242" t="s">
        <v>1290</v>
      </c>
      <c r="G49" s="264">
        <v>45794</v>
      </c>
      <c r="H49" s="47" t="s">
        <v>11</v>
      </c>
      <c r="I49" s="58" t="s">
        <v>1685</v>
      </c>
      <c r="J49" s="58">
        <v>19</v>
      </c>
      <c r="K49" s="58">
        <v>19</v>
      </c>
    </row>
    <row r="50" spans="1:11" ht="25.95" customHeight="1" outlineLevel="1" x14ac:dyDescent="0.3">
      <c r="A50" s="239">
        <v>47</v>
      </c>
      <c r="B50" s="240" t="s">
        <v>1701</v>
      </c>
      <c r="C50" s="57" t="s">
        <v>66</v>
      </c>
      <c r="D50" s="58" t="s">
        <v>41</v>
      </c>
      <c r="E50" s="241">
        <v>45281</v>
      </c>
      <c r="F50" s="242" t="s">
        <v>1290</v>
      </c>
      <c r="G50" s="245">
        <v>45802</v>
      </c>
      <c r="H50" s="58" t="s">
        <v>64</v>
      </c>
      <c r="I50" s="58" t="s">
        <v>1018</v>
      </c>
      <c r="J50" s="57">
        <v>71</v>
      </c>
      <c r="K50" s="57">
        <v>71</v>
      </c>
    </row>
    <row r="51" spans="1:11" ht="25.95" customHeight="1" thickBot="1" x14ac:dyDescent="0.35">
      <c r="A51" s="277"/>
      <c r="B51" s="277" t="s">
        <v>1701</v>
      </c>
      <c r="C51" s="277"/>
      <c r="D51" s="277" t="s">
        <v>41</v>
      </c>
      <c r="E51" s="277"/>
      <c r="F51" s="277" t="s">
        <v>1290</v>
      </c>
      <c r="G51" s="277"/>
      <c r="H51" s="277"/>
      <c r="I51" s="277"/>
      <c r="J51" s="277"/>
      <c r="K51" s="277">
        <f>SUM(K49:K50)</f>
        <v>90</v>
      </c>
    </row>
    <row r="52" spans="1:11" ht="25.95" customHeight="1" outlineLevel="1" x14ac:dyDescent="0.3">
      <c r="A52" s="239">
        <v>53</v>
      </c>
      <c r="B52" s="240" t="s">
        <v>1258</v>
      </c>
      <c r="C52" s="57" t="s">
        <v>66</v>
      </c>
      <c r="D52" s="267" t="s">
        <v>1765</v>
      </c>
      <c r="E52" s="241">
        <v>45385</v>
      </c>
      <c r="F52" s="242" t="s">
        <v>1259</v>
      </c>
      <c r="G52" s="245">
        <v>45801</v>
      </c>
      <c r="H52" s="58" t="s">
        <v>8</v>
      </c>
      <c r="I52" s="58" t="s">
        <v>1018</v>
      </c>
      <c r="J52" s="57">
        <v>86</v>
      </c>
      <c r="K52" s="57">
        <v>86</v>
      </c>
    </row>
    <row r="53" spans="1:11" ht="25.95" customHeight="1" thickBot="1" x14ac:dyDescent="0.35">
      <c r="A53" s="277"/>
      <c r="B53" s="277" t="s">
        <v>1258</v>
      </c>
      <c r="C53" s="277"/>
      <c r="D53" s="277" t="s">
        <v>1765</v>
      </c>
      <c r="E53" s="277"/>
      <c r="F53" s="277" t="s">
        <v>1259</v>
      </c>
      <c r="G53" s="277"/>
      <c r="H53" s="277"/>
      <c r="I53" s="277"/>
      <c r="J53" s="277"/>
      <c r="K53" s="277">
        <v>86</v>
      </c>
    </row>
    <row r="54" spans="1:11" ht="25.95" customHeight="1" outlineLevel="1" x14ac:dyDescent="0.3">
      <c r="A54" s="239">
        <v>14</v>
      </c>
      <c r="B54" s="240" t="s">
        <v>1525</v>
      </c>
      <c r="C54" s="57" t="s">
        <v>66</v>
      </c>
      <c r="D54" s="267" t="s">
        <v>1232</v>
      </c>
      <c r="E54" s="241" t="s">
        <v>1526</v>
      </c>
      <c r="F54" s="242" t="s">
        <v>1527</v>
      </c>
      <c r="G54" s="245">
        <v>45928</v>
      </c>
      <c r="H54" s="58" t="s">
        <v>64</v>
      </c>
      <c r="I54" s="58" t="s">
        <v>509</v>
      </c>
      <c r="J54" s="57">
        <v>25</v>
      </c>
      <c r="K54" s="57">
        <v>50</v>
      </c>
    </row>
    <row r="55" spans="1:11" ht="25.95" customHeight="1" outlineLevel="1" x14ac:dyDescent="0.3">
      <c r="A55" s="239">
        <v>15</v>
      </c>
      <c r="B55" s="240" t="s">
        <v>1525</v>
      </c>
      <c r="C55" s="57" t="s">
        <v>66</v>
      </c>
      <c r="D55" s="267" t="s">
        <v>1232</v>
      </c>
      <c r="E55" s="241" t="s">
        <v>1526</v>
      </c>
      <c r="F55" s="242" t="s">
        <v>1527</v>
      </c>
      <c r="G55" s="245">
        <v>45928</v>
      </c>
      <c r="H55" s="58" t="s">
        <v>11</v>
      </c>
      <c r="I55" s="58" t="s">
        <v>509</v>
      </c>
      <c r="J55" s="57">
        <v>27</v>
      </c>
      <c r="K55" s="57">
        <v>27</v>
      </c>
    </row>
    <row r="56" spans="1:11" ht="25.95" customHeight="1" thickBot="1" x14ac:dyDescent="0.35">
      <c r="A56" s="277"/>
      <c r="B56" s="277" t="s">
        <v>1525</v>
      </c>
      <c r="C56" s="277"/>
      <c r="D56" s="277" t="s">
        <v>1232</v>
      </c>
      <c r="E56" s="277"/>
      <c r="F56" s="277" t="s">
        <v>1527</v>
      </c>
      <c r="G56" s="277"/>
      <c r="H56" s="277"/>
      <c r="I56" s="277"/>
      <c r="J56" s="277"/>
      <c r="K56" s="277">
        <f>SUM(K54:K55)</f>
        <v>77</v>
      </c>
    </row>
    <row r="57" spans="1:11" ht="25.95" customHeight="1" outlineLevel="1" x14ac:dyDescent="0.3">
      <c r="A57" s="239">
        <v>20</v>
      </c>
      <c r="B57" s="240" t="s">
        <v>1731</v>
      </c>
      <c r="C57" s="57" t="s">
        <v>66</v>
      </c>
      <c r="D57" s="58" t="s">
        <v>84</v>
      </c>
      <c r="E57" s="241">
        <v>45591</v>
      </c>
      <c r="F57" s="242" t="s">
        <v>1559</v>
      </c>
      <c r="G57" s="245">
        <v>45941</v>
      </c>
      <c r="H57" s="58" t="s">
        <v>64</v>
      </c>
      <c r="I57" s="58" t="s">
        <v>1563</v>
      </c>
      <c r="J57" s="57">
        <v>36</v>
      </c>
      <c r="K57" s="57">
        <v>72</v>
      </c>
    </row>
    <row r="58" spans="1:11" ht="25.95" customHeight="1" thickBot="1" x14ac:dyDescent="0.35">
      <c r="A58" s="277"/>
      <c r="B58" s="277" t="s">
        <v>1731</v>
      </c>
      <c r="C58" s="277"/>
      <c r="D58" s="277" t="s">
        <v>84</v>
      </c>
      <c r="E58" s="277"/>
      <c r="F58" s="277" t="s">
        <v>1559</v>
      </c>
      <c r="G58" s="277"/>
      <c r="H58" s="277"/>
      <c r="I58" s="277"/>
      <c r="J58" s="277"/>
      <c r="K58" s="277">
        <v>72</v>
      </c>
    </row>
    <row r="59" spans="1:11" ht="25.95" customHeight="1" outlineLevel="1" x14ac:dyDescent="0.3">
      <c r="A59" s="239">
        <v>23</v>
      </c>
      <c r="B59" s="240" t="s">
        <v>1732</v>
      </c>
      <c r="C59" s="57" t="s">
        <v>66</v>
      </c>
      <c r="D59" s="58" t="s">
        <v>68</v>
      </c>
      <c r="E59" s="241">
        <v>45567</v>
      </c>
      <c r="F59" s="242" t="s">
        <v>1560</v>
      </c>
      <c r="G59" s="245">
        <v>45941</v>
      </c>
      <c r="H59" s="58" t="s">
        <v>64</v>
      </c>
      <c r="I59" s="58" t="s">
        <v>1563</v>
      </c>
      <c r="J59" s="57">
        <v>36</v>
      </c>
      <c r="K59" s="57">
        <v>36</v>
      </c>
    </row>
    <row r="60" spans="1:11" ht="25.95" customHeight="1" outlineLevel="1" x14ac:dyDescent="0.3">
      <c r="A60" s="239">
        <v>21</v>
      </c>
      <c r="B60" s="240" t="s">
        <v>1732</v>
      </c>
      <c r="C60" s="57" t="s">
        <v>66</v>
      </c>
      <c r="D60" s="58" t="s">
        <v>68</v>
      </c>
      <c r="E60" s="241">
        <v>45567</v>
      </c>
      <c r="F60" s="242" t="s">
        <v>1560</v>
      </c>
      <c r="G60" s="245">
        <v>45942</v>
      </c>
      <c r="H60" s="58" t="s">
        <v>64</v>
      </c>
      <c r="I60" s="58" t="s">
        <v>1563</v>
      </c>
      <c r="J60" s="57">
        <v>34</v>
      </c>
      <c r="K60" s="57">
        <v>34</v>
      </c>
    </row>
    <row r="61" spans="1:11" ht="25.95" customHeight="1" thickBot="1" x14ac:dyDescent="0.35">
      <c r="A61" s="277"/>
      <c r="B61" s="277" t="s">
        <v>1732</v>
      </c>
      <c r="C61" s="277"/>
      <c r="D61" s="277" t="s">
        <v>68</v>
      </c>
      <c r="E61" s="277"/>
      <c r="F61" s="277" t="s">
        <v>1560</v>
      </c>
      <c r="G61" s="277"/>
      <c r="H61" s="277"/>
      <c r="I61" s="277"/>
      <c r="J61" s="277"/>
      <c r="K61" s="277">
        <f>SUM(K59:K60)</f>
        <v>70</v>
      </c>
    </row>
    <row r="62" spans="1:11" ht="25.95" customHeight="1" outlineLevel="1" x14ac:dyDescent="0.3">
      <c r="A62" s="239">
        <v>19</v>
      </c>
      <c r="B62" s="240" t="s">
        <v>1733</v>
      </c>
      <c r="C62" s="57" t="s">
        <v>66</v>
      </c>
      <c r="D62" s="58" t="s">
        <v>1735</v>
      </c>
      <c r="E62" s="241">
        <v>45648</v>
      </c>
      <c r="F62" s="242" t="s">
        <v>1567</v>
      </c>
      <c r="G62" s="245">
        <v>45942</v>
      </c>
      <c r="H62" s="58" t="s">
        <v>64</v>
      </c>
      <c r="I62" s="58" t="s">
        <v>1563</v>
      </c>
      <c r="J62" s="57">
        <v>34</v>
      </c>
      <c r="K62" s="57">
        <v>68</v>
      </c>
    </row>
    <row r="63" spans="1:11" ht="25.95" customHeight="1" thickBot="1" x14ac:dyDescent="0.35">
      <c r="A63" s="277"/>
      <c r="B63" s="277" t="s">
        <v>1733</v>
      </c>
      <c r="C63" s="277"/>
      <c r="D63" s="277" t="s">
        <v>1735</v>
      </c>
      <c r="E63" s="277"/>
      <c r="F63" s="277" t="s">
        <v>1567</v>
      </c>
      <c r="G63" s="277"/>
      <c r="H63" s="277"/>
      <c r="I63" s="277"/>
      <c r="J63" s="277"/>
      <c r="K63" s="277">
        <v>68</v>
      </c>
    </row>
    <row r="64" spans="1:11" ht="25.95" customHeight="1" outlineLevel="1" x14ac:dyDescent="0.3">
      <c r="A64" s="239">
        <v>18</v>
      </c>
      <c r="B64" s="240" t="s">
        <v>1795</v>
      </c>
      <c r="C64" s="57" t="s">
        <v>66</v>
      </c>
      <c r="D64" s="267" t="s">
        <v>29</v>
      </c>
      <c r="E64" s="241">
        <v>45464</v>
      </c>
      <c r="F64" s="242" t="s">
        <v>1596</v>
      </c>
      <c r="G64" s="245">
        <v>46003</v>
      </c>
      <c r="H64" s="58" t="s">
        <v>64</v>
      </c>
      <c r="I64" s="58" t="s">
        <v>566</v>
      </c>
      <c r="J64" s="57">
        <v>29</v>
      </c>
      <c r="K64" s="57">
        <v>58</v>
      </c>
    </row>
    <row r="65" spans="1:11" ht="25.95" customHeight="1" thickBot="1" x14ac:dyDescent="0.35">
      <c r="A65" s="277"/>
      <c r="B65" s="277" t="s">
        <v>1795</v>
      </c>
      <c r="C65" s="277"/>
      <c r="D65" s="277" t="s">
        <v>29</v>
      </c>
      <c r="E65" s="277"/>
      <c r="F65" s="277" t="s">
        <v>1596</v>
      </c>
      <c r="G65" s="277"/>
      <c r="H65" s="277"/>
      <c r="I65" s="277"/>
      <c r="J65" s="277"/>
      <c r="K65" s="277">
        <v>58</v>
      </c>
    </row>
    <row r="66" spans="1:11" ht="25.95" customHeight="1" outlineLevel="1" x14ac:dyDescent="0.3">
      <c r="A66" s="239">
        <v>36</v>
      </c>
      <c r="B66" s="240" t="s">
        <v>1721</v>
      </c>
      <c r="C66" s="57" t="s">
        <v>66</v>
      </c>
      <c r="D66" s="58" t="s">
        <v>1722</v>
      </c>
      <c r="E66" s="241">
        <v>45526</v>
      </c>
      <c r="F66" s="242" t="s">
        <v>1451</v>
      </c>
      <c r="G66" s="245">
        <v>45892</v>
      </c>
      <c r="H66" s="58" t="s">
        <v>64</v>
      </c>
      <c r="I66" s="58" t="s">
        <v>1453</v>
      </c>
      <c r="J66" s="57">
        <v>50</v>
      </c>
      <c r="K66" s="57">
        <v>50</v>
      </c>
    </row>
    <row r="67" spans="1:11" ht="25.95" customHeight="1" thickBot="1" x14ac:dyDescent="0.35">
      <c r="A67" s="277"/>
      <c r="B67" s="277" t="s">
        <v>1721</v>
      </c>
      <c r="C67" s="277"/>
      <c r="D67" s="277" t="s">
        <v>1722</v>
      </c>
      <c r="E67" s="277"/>
      <c r="F67" s="277" t="s">
        <v>1451</v>
      </c>
      <c r="G67" s="277"/>
      <c r="H67" s="277"/>
      <c r="I67" s="277"/>
      <c r="J67" s="277"/>
      <c r="K67" s="277">
        <v>50</v>
      </c>
    </row>
    <row r="68" spans="1:11" ht="25.95" customHeight="1" outlineLevel="1" x14ac:dyDescent="0.3">
      <c r="A68" s="239">
        <v>24</v>
      </c>
      <c r="B68" s="240" t="s">
        <v>1372</v>
      </c>
      <c r="C68" s="57" t="s">
        <v>66</v>
      </c>
      <c r="D68" s="58" t="s">
        <v>1663</v>
      </c>
      <c r="E68" s="241">
        <v>45507</v>
      </c>
      <c r="F68" s="242" t="s">
        <v>1373</v>
      </c>
      <c r="G68" s="245">
        <v>45857</v>
      </c>
      <c r="H68" s="58" t="s">
        <v>64</v>
      </c>
      <c r="I68" s="58" t="s">
        <v>730</v>
      </c>
      <c r="J68" s="57">
        <v>44</v>
      </c>
      <c r="K68" s="57">
        <v>44</v>
      </c>
    </row>
    <row r="69" spans="1:11" ht="25.95" customHeight="1" thickBot="1" x14ac:dyDescent="0.35">
      <c r="A69" s="277"/>
      <c r="B69" s="277" t="s">
        <v>1372</v>
      </c>
      <c r="C69" s="277"/>
      <c r="D69" s="277" t="s">
        <v>1663</v>
      </c>
      <c r="E69" s="277"/>
      <c r="F69" s="277" t="s">
        <v>1373</v>
      </c>
      <c r="G69" s="277"/>
      <c r="H69" s="277"/>
      <c r="I69" s="277"/>
      <c r="J69" s="277"/>
      <c r="K69" s="277">
        <v>44</v>
      </c>
    </row>
    <row r="70" spans="1:11" ht="25.95" customHeight="1" outlineLevel="1" x14ac:dyDescent="0.3">
      <c r="A70" s="262">
        <v>24</v>
      </c>
      <c r="B70" s="261" t="s">
        <v>1671</v>
      </c>
      <c r="C70" s="58" t="s">
        <v>66</v>
      </c>
      <c r="D70" s="58" t="s">
        <v>68</v>
      </c>
      <c r="E70" s="241">
        <v>45344</v>
      </c>
      <c r="F70" s="242">
        <v>7052076</v>
      </c>
      <c r="G70" s="264">
        <v>45774</v>
      </c>
      <c r="H70" s="47" t="s">
        <v>64</v>
      </c>
      <c r="I70" s="58" t="s">
        <v>996</v>
      </c>
      <c r="J70" s="58">
        <v>42</v>
      </c>
      <c r="K70" s="58">
        <v>42</v>
      </c>
    </row>
    <row r="71" spans="1:11" ht="25.95" customHeight="1" thickBot="1" x14ac:dyDescent="0.35">
      <c r="A71" s="277"/>
      <c r="B71" s="277" t="s">
        <v>1671</v>
      </c>
      <c r="C71" s="277"/>
      <c r="D71" s="277" t="s">
        <v>68</v>
      </c>
      <c r="E71" s="277"/>
      <c r="F71" s="277">
        <v>7052076</v>
      </c>
      <c r="G71" s="277"/>
      <c r="H71" s="277"/>
      <c r="I71" s="277"/>
      <c r="J71" s="277"/>
      <c r="K71" s="277">
        <v>42</v>
      </c>
    </row>
    <row r="72" spans="1:11" ht="25.95" customHeight="1" outlineLevel="1" x14ac:dyDescent="0.3">
      <c r="A72" s="239">
        <v>13</v>
      </c>
      <c r="B72" s="240" t="s">
        <v>1489</v>
      </c>
      <c r="C72" s="57" t="s">
        <v>66</v>
      </c>
      <c r="D72" s="58" t="s">
        <v>1182</v>
      </c>
      <c r="E72" s="241">
        <v>45419</v>
      </c>
      <c r="F72" s="242" t="s">
        <v>1490</v>
      </c>
      <c r="G72" s="245">
        <v>45913</v>
      </c>
      <c r="H72" s="58" t="s">
        <v>11</v>
      </c>
      <c r="I72" s="58" t="s">
        <v>988</v>
      </c>
      <c r="J72" s="57">
        <v>19</v>
      </c>
      <c r="K72" s="57">
        <v>19</v>
      </c>
    </row>
    <row r="73" spans="1:11" ht="25.95" customHeight="1" outlineLevel="1" x14ac:dyDescent="0.3">
      <c r="A73" s="239">
        <v>11</v>
      </c>
      <c r="B73" s="240" t="s">
        <v>1489</v>
      </c>
      <c r="C73" s="57" t="s">
        <v>66</v>
      </c>
      <c r="D73" s="58" t="s">
        <v>1182</v>
      </c>
      <c r="E73" s="241">
        <v>45419</v>
      </c>
      <c r="F73" s="243">
        <v>7180097</v>
      </c>
      <c r="G73" s="245">
        <v>45963</v>
      </c>
      <c r="H73" s="58" t="s">
        <v>11</v>
      </c>
      <c r="I73" s="58" t="s">
        <v>1608</v>
      </c>
      <c r="J73" s="57">
        <v>19</v>
      </c>
      <c r="K73" s="57">
        <v>19</v>
      </c>
    </row>
    <row r="74" spans="1:11" ht="25.95" customHeight="1" thickBot="1" x14ac:dyDescent="0.35">
      <c r="A74" s="277"/>
      <c r="B74" s="277" t="s">
        <v>1489</v>
      </c>
      <c r="C74" s="277"/>
      <c r="D74" s="277" t="s">
        <v>1182</v>
      </c>
      <c r="E74" s="277"/>
      <c r="F74" s="277">
        <v>7180097</v>
      </c>
      <c r="G74" s="277"/>
      <c r="H74" s="277"/>
      <c r="I74" s="277"/>
      <c r="J74" s="277"/>
      <c r="K74" s="277">
        <f>SUM(K72:K73)</f>
        <v>38</v>
      </c>
    </row>
    <row r="75" spans="1:11" ht="25.95" customHeight="1" outlineLevel="1" x14ac:dyDescent="0.3">
      <c r="A75" s="262">
        <v>23</v>
      </c>
      <c r="B75" s="240" t="s">
        <v>1627</v>
      </c>
      <c r="C75" s="58" t="s">
        <v>66</v>
      </c>
      <c r="D75" s="58" t="s">
        <v>1628</v>
      </c>
      <c r="E75" s="241">
        <v>45275</v>
      </c>
      <c r="F75" s="242" t="s">
        <v>1629</v>
      </c>
      <c r="G75" s="264">
        <v>45675</v>
      </c>
      <c r="H75" s="47" t="s">
        <v>64</v>
      </c>
      <c r="I75" s="58" t="s">
        <v>566</v>
      </c>
      <c r="J75" s="58">
        <v>36</v>
      </c>
      <c r="K75" s="58">
        <v>36</v>
      </c>
    </row>
    <row r="76" spans="1:11" ht="25.95" customHeight="1" thickBot="1" x14ac:dyDescent="0.35">
      <c r="A76" s="277"/>
      <c r="B76" s="277" t="s">
        <v>1627</v>
      </c>
      <c r="C76" s="277"/>
      <c r="D76" s="277" t="s">
        <v>1628</v>
      </c>
      <c r="E76" s="277"/>
      <c r="F76" s="277" t="s">
        <v>1629</v>
      </c>
      <c r="G76" s="277"/>
      <c r="H76" s="277"/>
      <c r="I76" s="277"/>
      <c r="J76" s="277"/>
      <c r="K76" s="277">
        <v>36</v>
      </c>
    </row>
    <row r="77" spans="1:11" ht="25.95" customHeight="1" outlineLevel="1" x14ac:dyDescent="0.3">
      <c r="A77" s="239">
        <v>20</v>
      </c>
      <c r="B77" s="240" t="s">
        <v>1402</v>
      </c>
      <c r="C77" s="57" t="s">
        <v>66</v>
      </c>
      <c r="D77" s="58" t="s">
        <v>429</v>
      </c>
      <c r="E77" s="241">
        <v>45390</v>
      </c>
      <c r="F77" s="242" t="s">
        <v>1403</v>
      </c>
      <c r="G77" s="245">
        <v>45864</v>
      </c>
      <c r="H77" s="58" t="s">
        <v>64</v>
      </c>
      <c r="I77" s="58" t="s">
        <v>566</v>
      </c>
      <c r="J77" s="57">
        <v>31</v>
      </c>
      <c r="K77" s="57">
        <v>31</v>
      </c>
    </row>
    <row r="78" spans="1:11" ht="25.95" customHeight="1" thickBot="1" x14ac:dyDescent="0.35">
      <c r="A78" s="277"/>
      <c r="B78" s="277" t="s">
        <v>1402</v>
      </c>
      <c r="C78" s="277"/>
      <c r="D78" s="277" t="s">
        <v>429</v>
      </c>
      <c r="E78" s="277"/>
      <c r="F78" s="277" t="s">
        <v>1403</v>
      </c>
      <c r="G78" s="277"/>
      <c r="H78" s="277"/>
      <c r="I78" s="277"/>
      <c r="J78" s="277"/>
      <c r="K78" s="277">
        <v>31</v>
      </c>
    </row>
    <row r="79" spans="1:11" ht="25.95" customHeight="1" outlineLevel="1" x14ac:dyDescent="0.3">
      <c r="A79" s="239">
        <v>15</v>
      </c>
      <c r="B79" s="240" t="s">
        <v>1740</v>
      </c>
      <c r="C79" s="57" t="s">
        <v>66</v>
      </c>
      <c r="D79" s="58" t="s">
        <v>41</v>
      </c>
      <c r="E79" s="241">
        <v>45722</v>
      </c>
      <c r="F79" s="242" t="s">
        <v>1594</v>
      </c>
      <c r="G79" s="245">
        <v>46003</v>
      </c>
      <c r="H79" s="58" t="s">
        <v>64</v>
      </c>
      <c r="I79" s="58" t="s">
        <v>566</v>
      </c>
      <c r="J79" s="57">
        <v>29</v>
      </c>
      <c r="K79" s="57">
        <v>29</v>
      </c>
    </row>
    <row r="80" spans="1:11" ht="25.95" customHeight="1" thickBot="1" x14ac:dyDescent="0.35">
      <c r="A80" s="277"/>
      <c r="B80" s="277" t="s">
        <v>1740</v>
      </c>
      <c r="C80" s="277"/>
      <c r="D80" s="277" t="s">
        <v>41</v>
      </c>
      <c r="E80" s="277"/>
      <c r="F80" s="277" t="s">
        <v>1594</v>
      </c>
      <c r="G80" s="277"/>
      <c r="H80" s="277"/>
      <c r="I80" s="277"/>
      <c r="J80" s="277"/>
      <c r="K80" s="277">
        <v>29</v>
      </c>
    </row>
    <row r="81" spans="1:11" ht="25.95" customHeight="1" outlineLevel="1" x14ac:dyDescent="0.3">
      <c r="A81" s="239">
        <v>22</v>
      </c>
      <c r="B81" s="240" t="s">
        <v>1466</v>
      </c>
      <c r="C81" s="57" t="s">
        <v>66</v>
      </c>
      <c r="D81" s="58"/>
      <c r="E81" s="241">
        <v>45374</v>
      </c>
      <c r="F81" s="242" t="s">
        <v>1467</v>
      </c>
      <c r="G81" s="245">
        <v>45906</v>
      </c>
      <c r="H81" s="58" t="s">
        <v>64</v>
      </c>
      <c r="I81" s="58" t="s">
        <v>1478</v>
      </c>
      <c r="J81" s="57">
        <v>26</v>
      </c>
      <c r="K81" s="57">
        <v>26</v>
      </c>
    </row>
    <row r="82" spans="1:11" ht="25.95" customHeight="1" thickBot="1" x14ac:dyDescent="0.35">
      <c r="A82" s="277"/>
      <c r="B82" s="277" t="s">
        <v>1466</v>
      </c>
      <c r="C82" s="277"/>
      <c r="D82" s="277"/>
      <c r="E82" s="277"/>
      <c r="F82" s="277" t="s">
        <v>1467</v>
      </c>
      <c r="G82" s="277"/>
      <c r="H82" s="277"/>
      <c r="I82" s="277"/>
      <c r="J82" s="277"/>
      <c r="K82" s="277">
        <v>26</v>
      </c>
    </row>
    <row r="83" spans="1:11" ht="25.95" customHeight="1" outlineLevel="1" x14ac:dyDescent="0.3">
      <c r="A83" s="239">
        <v>12</v>
      </c>
      <c r="B83" s="240" t="s">
        <v>1512</v>
      </c>
      <c r="C83" s="57" t="s">
        <v>66</v>
      </c>
      <c r="D83" s="58"/>
      <c r="E83" s="241">
        <v>45559</v>
      </c>
      <c r="F83" s="242" t="s">
        <v>1513</v>
      </c>
      <c r="G83" s="245">
        <v>45921</v>
      </c>
      <c r="H83" s="58" t="s">
        <v>11</v>
      </c>
      <c r="I83" s="58" t="s">
        <v>318</v>
      </c>
      <c r="J83" s="57">
        <v>20</v>
      </c>
      <c r="K83" s="57">
        <v>20</v>
      </c>
    </row>
    <row r="84" spans="1:11" ht="25.95" customHeight="1" thickBot="1" x14ac:dyDescent="0.35">
      <c r="A84" s="277"/>
      <c r="B84" s="277" t="s">
        <v>1512</v>
      </c>
      <c r="C84" s="277"/>
      <c r="D84" s="277"/>
      <c r="E84" s="277"/>
      <c r="F84" s="277" t="s">
        <v>1513</v>
      </c>
      <c r="G84" s="277"/>
      <c r="H84" s="277"/>
      <c r="I84" s="277"/>
      <c r="J84" s="277"/>
      <c r="K84" s="277">
        <v>20</v>
      </c>
    </row>
    <row r="85" spans="1:11" ht="25.95" customHeight="1" outlineLevel="1" x14ac:dyDescent="0.3">
      <c r="A85" s="239">
        <v>8</v>
      </c>
      <c r="B85" s="240" t="s">
        <v>1581</v>
      </c>
      <c r="C85" s="57" t="s">
        <v>66</v>
      </c>
      <c r="D85" s="58" t="s">
        <v>44</v>
      </c>
      <c r="E85" s="241">
        <v>45657</v>
      </c>
      <c r="F85" s="242" t="s">
        <v>1582</v>
      </c>
      <c r="G85" s="245">
        <v>45970</v>
      </c>
      <c r="H85" s="58" t="s">
        <v>11</v>
      </c>
      <c r="I85" s="58" t="s">
        <v>1094</v>
      </c>
      <c r="J85" s="57">
        <v>10</v>
      </c>
      <c r="K85" s="57">
        <v>10</v>
      </c>
    </row>
    <row r="86" spans="1:11" ht="25.95" customHeight="1" outlineLevel="1" x14ac:dyDescent="0.3">
      <c r="A86" s="239">
        <v>6</v>
      </c>
      <c r="B86" s="240" t="s">
        <v>1581</v>
      </c>
      <c r="C86" s="57" t="s">
        <v>66</v>
      </c>
      <c r="D86" s="58" t="s">
        <v>44</v>
      </c>
      <c r="E86" s="241">
        <v>45657</v>
      </c>
      <c r="F86" s="242" t="s">
        <v>1582</v>
      </c>
      <c r="G86" s="245">
        <v>46020</v>
      </c>
      <c r="H86" s="58" t="s">
        <v>11</v>
      </c>
      <c r="I86" s="58" t="s">
        <v>426</v>
      </c>
      <c r="J86" s="57">
        <v>10</v>
      </c>
      <c r="K86" s="57">
        <v>10</v>
      </c>
    </row>
    <row r="87" spans="1:11" ht="25.95" customHeight="1" thickBot="1" x14ac:dyDescent="0.35">
      <c r="A87" s="277"/>
      <c r="B87" s="277" t="s">
        <v>1581</v>
      </c>
      <c r="C87" s="277"/>
      <c r="D87" s="277" t="s">
        <v>44</v>
      </c>
      <c r="E87" s="277"/>
      <c r="F87" s="277" t="s">
        <v>1582</v>
      </c>
      <c r="G87" s="277"/>
      <c r="H87" s="277"/>
      <c r="I87" s="277"/>
      <c r="J87" s="277"/>
      <c r="K87" s="277">
        <f>SUM(K85:K86)</f>
        <v>20</v>
      </c>
    </row>
    <row r="88" spans="1:11" ht="25.95" customHeight="1" outlineLevel="1" x14ac:dyDescent="0.3">
      <c r="A88" s="262">
        <v>10</v>
      </c>
      <c r="B88" s="240" t="s">
        <v>1650</v>
      </c>
      <c r="C88" s="58" t="s">
        <v>66</v>
      </c>
      <c r="D88" s="267" t="s">
        <v>1765</v>
      </c>
      <c r="E88" s="241" t="s">
        <v>1651</v>
      </c>
      <c r="F88" s="242">
        <v>6868528</v>
      </c>
      <c r="G88" s="264">
        <v>45724</v>
      </c>
      <c r="H88" s="47" t="s">
        <v>11</v>
      </c>
      <c r="I88" s="58" t="s">
        <v>426</v>
      </c>
      <c r="J88" s="58">
        <v>14</v>
      </c>
      <c r="K88" s="58">
        <v>14</v>
      </c>
    </row>
    <row r="89" spans="1:11" ht="25.95" customHeight="1" thickBot="1" x14ac:dyDescent="0.35">
      <c r="A89" s="277"/>
      <c r="B89" s="277" t="s">
        <v>1650</v>
      </c>
      <c r="C89" s="277"/>
      <c r="D89" s="277" t="s">
        <v>1765</v>
      </c>
      <c r="E89" s="277"/>
      <c r="F89" s="277">
        <v>6868528</v>
      </c>
      <c r="G89" s="277"/>
      <c r="H89" s="277"/>
      <c r="I89" s="277"/>
      <c r="J89" s="277"/>
      <c r="K89" s="277">
        <v>14</v>
      </c>
    </row>
    <row r="90" spans="1:11" ht="25.95" customHeight="1" outlineLevel="1" x14ac:dyDescent="0.3">
      <c r="A90" s="262">
        <v>11</v>
      </c>
      <c r="B90" s="240" t="s">
        <v>1597</v>
      </c>
      <c r="C90" s="58" t="s">
        <v>66</v>
      </c>
      <c r="D90" s="58"/>
      <c r="E90" s="241" t="s">
        <v>1656</v>
      </c>
      <c r="F90" s="242">
        <v>6862471</v>
      </c>
      <c r="G90" s="264">
        <v>45724</v>
      </c>
      <c r="H90" s="47" t="s">
        <v>11</v>
      </c>
      <c r="I90" s="58" t="s">
        <v>426</v>
      </c>
      <c r="J90" s="58">
        <v>14</v>
      </c>
      <c r="K90" s="58">
        <v>14</v>
      </c>
    </row>
    <row r="91" spans="1:11" ht="25.95" customHeight="1" thickBot="1" x14ac:dyDescent="0.35">
      <c r="A91" s="277"/>
      <c r="B91" s="277" t="s">
        <v>1597</v>
      </c>
      <c r="C91" s="277"/>
      <c r="D91" s="277"/>
      <c r="E91" s="277"/>
      <c r="F91" s="277">
        <v>6862471</v>
      </c>
      <c r="G91" s="277"/>
      <c r="H91" s="277"/>
      <c r="I91" s="277"/>
      <c r="J91" s="277"/>
      <c r="K91" s="277">
        <v>14</v>
      </c>
    </row>
    <row r="92" spans="1:11" ht="25.95" customHeight="1" outlineLevel="1" x14ac:dyDescent="0.3">
      <c r="A92" s="239">
        <v>9</v>
      </c>
      <c r="B92" s="240" t="s">
        <v>1355</v>
      </c>
      <c r="C92" s="57" t="s">
        <v>66</v>
      </c>
      <c r="D92" s="267" t="s">
        <v>1722</v>
      </c>
      <c r="E92" s="241">
        <v>45526</v>
      </c>
      <c r="F92" s="242" t="s">
        <v>1356</v>
      </c>
      <c r="G92" s="245">
        <v>45850</v>
      </c>
      <c r="H92" s="58" t="s">
        <v>11</v>
      </c>
      <c r="I92" s="58" t="s">
        <v>1063</v>
      </c>
      <c r="J92" s="57">
        <v>13</v>
      </c>
      <c r="K92" s="57">
        <v>13</v>
      </c>
    </row>
    <row r="93" spans="1:11" ht="25.5" customHeight="1" thickBot="1" x14ac:dyDescent="0.35">
      <c r="A93" s="277"/>
      <c r="B93" s="277" t="s">
        <v>1355</v>
      </c>
      <c r="C93" s="277"/>
      <c r="D93" s="277" t="s">
        <v>1722</v>
      </c>
      <c r="E93" s="277"/>
      <c r="F93" s="277" t="s">
        <v>1356</v>
      </c>
      <c r="G93" s="277"/>
      <c r="H93" s="277"/>
      <c r="I93" s="277"/>
      <c r="J93" s="277"/>
      <c r="K93" s="277">
        <v>13</v>
      </c>
    </row>
    <row r="94" spans="1:11" ht="25.95" customHeight="1" outlineLevel="1" x14ac:dyDescent="0.3">
      <c r="A94" s="239">
        <v>7</v>
      </c>
      <c r="B94" s="240" t="s">
        <v>1574</v>
      </c>
      <c r="C94" s="57" t="s">
        <v>66</v>
      </c>
      <c r="D94" s="58" t="s">
        <v>1632</v>
      </c>
      <c r="E94" s="241">
        <v>45508</v>
      </c>
      <c r="F94" s="242" t="s">
        <v>1575</v>
      </c>
      <c r="G94" s="245">
        <v>45942</v>
      </c>
      <c r="H94" s="58" t="s">
        <v>11</v>
      </c>
      <c r="I94" s="58" t="s">
        <v>1126</v>
      </c>
      <c r="J94" s="57">
        <v>8</v>
      </c>
      <c r="K94" s="57">
        <v>8</v>
      </c>
    </row>
    <row r="95" spans="1:11" ht="25.95" customHeight="1" thickBot="1" x14ac:dyDescent="0.35">
      <c r="A95" s="277"/>
      <c r="B95" s="277" t="s">
        <v>1574</v>
      </c>
      <c r="C95" s="277"/>
      <c r="D95" s="277" t="s">
        <v>1632</v>
      </c>
      <c r="E95" s="277"/>
      <c r="F95" s="277" t="s">
        <v>1575</v>
      </c>
      <c r="G95" s="277"/>
      <c r="H95" s="277"/>
      <c r="I95" s="277"/>
      <c r="J95" s="277"/>
      <c r="K95" s="277">
        <v>8</v>
      </c>
    </row>
    <row r="96" spans="1:11" ht="25.95" customHeight="1" x14ac:dyDescent="0.3"/>
    <row r="97" ht="25.95" customHeight="1" x14ac:dyDescent="0.3"/>
    <row r="98" ht="25.95" customHeight="1" x14ac:dyDescent="0.3"/>
    <row r="99" ht="25.95" customHeight="1" x14ac:dyDescent="0.3"/>
    <row r="100" ht="25.95" customHeight="1" x14ac:dyDescent="0.3"/>
    <row r="101" ht="25.95" customHeight="1" x14ac:dyDescent="0.3"/>
    <row r="102" ht="25.95" customHeight="1" x14ac:dyDescent="0.3"/>
    <row r="103" ht="25.95" customHeight="1" x14ac:dyDescent="0.3"/>
    <row r="104" ht="25.95" customHeight="1" x14ac:dyDescent="0.3"/>
    <row r="105" ht="25.95" customHeight="1" x14ac:dyDescent="0.3"/>
    <row r="106" ht="25.95" customHeight="1" x14ac:dyDescent="0.3"/>
    <row r="107" ht="25.95" customHeight="1" x14ac:dyDescent="0.3"/>
    <row r="108" ht="25.95" customHeight="1" x14ac:dyDescent="0.3"/>
    <row r="109" ht="25.95" customHeight="1" x14ac:dyDescent="0.3"/>
    <row r="110" ht="25.95" customHeight="1" x14ac:dyDescent="0.3"/>
    <row r="111" ht="25.95" customHeight="1" x14ac:dyDescent="0.3"/>
    <row r="112" ht="25.95" customHeight="1" x14ac:dyDescent="0.3"/>
    <row r="113" ht="25.95" customHeight="1" x14ac:dyDescent="0.3"/>
    <row r="114" ht="25.95" customHeight="1" x14ac:dyDescent="0.3"/>
    <row r="115" ht="25.95" customHeight="1" x14ac:dyDescent="0.3"/>
    <row r="116" ht="25.95" customHeight="1" x14ac:dyDescent="0.3"/>
    <row r="117" ht="25.95" customHeight="1" x14ac:dyDescent="0.3"/>
    <row r="118" ht="25.95" customHeight="1" x14ac:dyDescent="0.3"/>
    <row r="119" ht="25.95" customHeight="1" x14ac:dyDescent="0.3"/>
    <row r="120" ht="25.95" customHeight="1" x14ac:dyDescent="0.3"/>
    <row r="121" ht="25.95" customHeight="1" x14ac:dyDescent="0.3"/>
    <row r="122" ht="25.95" customHeight="1" x14ac:dyDescent="0.3"/>
    <row r="123" ht="25.95" customHeight="1" x14ac:dyDescent="0.3"/>
    <row r="124" ht="25.95" customHeight="1" x14ac:dyDescent="0.3"/>
    <row r="125" ht="25.95" customHeight="1" x14ac:dyDescent="0.3"/>
    <row r="126" ht="25.95" customHeight="1" x14ac:dyDescent="0.3"/>
    <row r="127" ht="25.95" customHeight="1" x14ac:dyDescent="0.3"/>
    <row r="128" ht="25.95" customHeight="1" x14ac:dyDescent="0.3"/>
    <row r="129" ht="25.95" customHeight="1" x14ac:dyDescent="0.3"/>
    <row r="130" ht="25.95" customHeight="1" x14ac:dyDescent="0.3"/>
    <row r="131" ht="25.95" customHeight="1" x14ac:dyDescent="0.3"/>
    <row r="132" ht="25.95" customHeight="1" x14ac:dyDescent="0.3"/>
    <row r="133" ht="25.95" customHeight="1" x14ac:dyDescent="0.3"/>
    <row r="134" ht="25.95" customHeight="1" x14ac:dyDescent="0.3"/>
    <row r="135" ht="25.95" customHeight="1" x14ac:dyDescent="0.3"/>
    <row r="136" ht="25.95" customHeight="1" x14ac:dyDescent="0.3"/>
    <row r="137" ht="25.95" customHeight="1" x14ac:dyDescent="0.3"/>
    <row r="138" ht="25.95" customHeight="1" x14ac:dyDescent="0.3"/>
    <row r="139" ht="25.95" customHeight="1" x14ac:dyDescent="0.3"/>
    <row r="140" ht="25.95" customHeight="1" x14ac:dyDescent="0.3"/>
    <row r="141" ht="25.95" customHeight="1" x14ac:dyDescent="0.3"/>
    <row r="142" ht="25.95" customHeight="1" x14ac:dyDescent="0.3"/>
    <row r="143" ht="25.95" customHeight="1" x14ac:dyDescent="0.3"/>
    <row r="144" ht="25.95" customHeight="1" x14ac:dyDescent="0.3"/>
    <row r="145" ht="25.95" customHeight="1" x14ac:dyDescent="0.3"/>
    <row r="146" ht="25.95" customHeight="1" x14ac:dyDescent="0.3"/>
    <row r="147" ht="25.95" customHeight="1" x14ac:dyDescent="0.3"/>
    <row r="148" ht="25.95" customHeight="1" x14ac:dyDescent="0.3"/>
    <row r="149" ht="25.95" customHeight="1" x14ac:dyDescent="0.3"/>
    <row r="150" ht="25.95" customHeight="1" x14ac:dyDescent="0.3"/>
    <row r="151" ht="25.95" customHeight="1" x14ac:dyDescent="0.3"/>
    <row r="152" ht="25.95" customHeight="1" x14ac:dyDescent="0.3"/>
    <row r="153" ht="25.95" customHeight="1" x14ac:dyDescent="0.3"/>
    <row r="154" ht="25.95" customHeight="1" x14ac:dyDescent="0.3"/>
    <row r="155" ht="25.95" customHeight="1" x14ac:dyDescent="0.3"/>
    <row r="156" ht="25.95" customHeight="1" x14ac:dyDescent="0.3"/>
    <row r="157" ht="25.95" customHeight="1" x14ac:dyDescent="0.3"/>
    <row r="158" ht="25.95" customHeight="1" x14ac:dyDescent="0.3"/>
    <row r="159" ht="25.95" customHeight="1" x14ac:dyDescent="0.3"/>
    <row r="160" ht="25.95" customHeight="1" x14ac:dyDescent="0.3"/>
    <row r="161" ht="25.95" customHeight="1" x14ac:dyDescent="0.3"/>
    <row r="162" ht="25.95" customHeight="1" x14ac:dyDescent="0.3"/>
    <row r="163" ht="25.95" customHeight="1" x14ac:dyDescent="0.3"/>
    <row r="164" ht="25.95" customHeight="1" x14ac:dyDescent="0.3"/>
    <row r="165" ht="25.95" customHeight="1" x14ac:dyDescent="0.3"/>
    <row r="166" ht="25.95" customHeight="1" x14ac:dyDescent="0.3"/>
    <row r="167" ht="25.95" customHeight="1" x14ac:dyDescent="0.3"/>
    <row r="168" ht="25.95" customHeight="1" x14ac:dyDescent="0.3"/>
    <row r="169" ht="25.95" customHeight="1" x14ac:dyDescent="0.3"/>
    <row r="170" ht="25.95" customHeight="1" x14ac:dyDescent="0.3"/>
    <row r="171" ht="25.95" customHeight="1" x14ac:dyDescent="0.3"/>
    <row r="172" ht="25.95" customHeight="1" x14ac:dyDescent="0.3"/>
    <row r="173" ht="25.95" customHeight="1" x14ac:dyDescent="0.3"/>
    <row r="174" ht="25.95" customHeight="1" x14ac:dyDescent="0.3"/>
    <row r="175" ht="25.95" customHeight="1" x14ac:dyDescent="0.3"/>
    <row r="176" ht="25.95" customHeight="1" x14ac:dyDescent="0.3"/>
    <row r="177" ht="25.95" customHeight="1" x14ac:dyDescent="0.3"/>
    <row r="178" ht="25.95" customHeight="1" x14ac:dyDescent="0.3"/>
  </sheetData>
  <autoFilter ref="A1:K95" xr:uid="{F4804C96-2AAD-45D8-876D-598E198ECCE0}"/>
  <conditionalFormatting sqref="K1">
    <cfRule type="cellIs" dxfId="3" priority="1" operator="greaterThan">
      <formula>0</formula>
    </cfRule>
  </conditionalFormatting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7BD081-1026-499B-923F-F8C3CE0F31F7}">
  <sheetPr>
    <tabColor theme="2" tint="-0.499984740745262"/>
  </sheetPr>
  <dimension ref="A1:K425"/>
  <sheetViews>
    <sheetView topLeftCell="A11" zoomScale="70" zoomScaleNormal="70" workbookViewId="0">
      <selection activeCell="B20" sqref="B20"/>
    </sheetView>
  </sheetViews>
  <sheetFormatPr defaultRowHeight="14.4" outlineLevelRow="1" x14ac:dyDescent="0.3"/>
  <cols>
    <col min="1" max="1" width="3.6640625" customWidth="1"/>
    <col min="2" max="2" width="42.44140625" customWidth="1"/>
    <col min="4" max="4" width="17.109375" customWidth="1"/>
    <col min="5" max="6" width="11.109375" customWidth="1"/>
    <col min="7" max="7" width="12.44140625" customWidth="1"/>
    <col min="8" max="8" width="16.109375" customWidth="1"/>
    <col min="9" max="9" width="18.44140625" customWidth="1"/>
    <col min="10" max="11" width="9.44140625" customWidth="1"/>
  </cols>
  <sheetData>
    <row r="1" spans="1:11" ht="88.2" customHeight="1" x14ac:dyDescent="0.3">
      <c r="A1" s="275" t="s">
        <v>0</v>
      </c>
      <c r="B1" s="275" t="s">
        <v>1</v>
      </c>
      <c r="C1" s="275" t="s">
        <v>21</v>
      </c>
      <c r="D1" s="275" t="s">
        <v>2</v>
      </c>
      <c r="E1" s="275" t="s">
        <v>3</v>
      </c>
      <c r="F1" s="275" t="s">
        <v>4</v>
      </c>
      <c r="G1" s="275" t="s">
        <v>17</v>
      </c>
      <c r="H1" s="275" t="s">
        <v>18</v>
      </c>
      <c r="I1" s="275" t="s">
        <v>19</v>
      </c>
      <c r="J1" s="275" t="s">
        <v>20</v>
      </c>
      <c r="K1" s="276" t="s">
        <v>985</v>
      </c>
    </row>
    <row r="2" spans="1:11" ht="26.4" customHeight="1" outlineLevel="1" x14ac:dyDescent="0.3">
      <c r="A2" s="271">
        <v>39</v>
      </c>
      <c r="B2" s="88" t="s">
        <v>1707</v>
      </c>
      <c r="C2" s="20" t="s">
        <v>67</v>
      </c>
      <c r="D2" s="3" t="s">
        <v>525</v>
      </c>
      <c r="E2" s="272">
        <v>42815</v>
      </c>
      <c r="F2" s="273" t="s">
        <v>1326</v>
      </c>
      <c r="G2" s="272">
        <v>45843</v>
      </c>
      <c r="H2" s="3" t="s">
        <v>64</v>
      </c>
      <c r="I2" s="274" t="s">
        <v>1696</v>
      </c>
      <c r="J2" s="180">
        <v>83</v>
      </c>
      <c r="K2" s="180">
        <v>166</v>
      </c>
    </row>
    <row r="3" spans="1:11" ht="26.4" customHeight="1" outlineLevel="1" x14ac:dyDescent="0.3">
      <c r="A3" s="271">
        <v>38</v>
      </c>
      <c r="B3" s="88" t="s">
        <v>1707</v>
      </c>
      <c r="C3" s="20" t="s">
        <v>67</v>
      </c>
      <c r="D3" s="3" t="s">
        <v>525</v>
      </c>
      <c r="E3" s="272">
        <v>42815</v>
      </c>
      <c r="F3" s="273" t="s">
        <v>1326</v>
      </c>
      <c r="G3" s="272">
        <v>45844</v>
      </c>
      <c r="H3" s="3" t="s">
        <v>64</v>
      </c>
      <c r="I3" s="274" t="s">
        <v>1335</v>
      </c>
      <c r="J3" s="180">
        <v>80</v>
      </c>
      <c r="K3" s="180">
        <v>160</v>
      </c>
    </row>
    <row r="4" spans="1:11" ht="26.4" customHeight="1" outlineLevel="1" x14ac:dyDescent="0.3">
      <c r="A4" s="271">
        <v>18</v>
      </c>
      <c r="B4" s="88" t="s">
        <v>1707</v>
      </c>
      <c r="C4" s="20" t="s">
        <v>67</v>
      </c>
      <c r="D4" s="3" t="s">
        <v>525</v>
      </c>
      <c r="E4" s="272">
        <v>42815</v>
      </c>
      <c r="F4" s="273" t="s">
        <v>1326</v>
      </c>
      <c r="G4" s="272">
        <v>45857</v>
      </c>
      <c r="H4" s="3" t="s">
        <v>64</v>
      </c>
      <c r="I4" s="274" t="s">
        <v>730</v>
      </c>
      <c r="J4" s="180">
        <v>44</v>
      </c>
      <c r="K4" s="180">
        <v>44</v>
      </c>
    </row>
    <row r="5" spans="1:11" ht="26.4" customHeight="1" outlineLevel="1" x14ac:dyDescent="0.3">
      <c r="A5" s="271">
        <v>14</v>
      </c>
      <c r="B5" s="88" t="s">
        <v>1707</v>
      </c>
      <c r="C5" s="20" t="s">
        <v>67</v>
      </c>
      <c r="D5" s="3" t="s">
        <v>525</v>
      </c>
      <c r="E5" s="272">
        <v>42815</v>
      </c>
      <c r="F5" s="273" t="s">
        <v>1326</v>
      </c>
      <c r="G5" s="272">
        <v>45858</v>
      </c>
      <c r="H5" s="3" t="s">
        <v>64</v>
      </c>
      <c r="I5" s="274" t="s">
        <v>730</v>
      </c>
      <c r="J5" s="180">
        <v>38</v>
      </c>
      <c r="K5" s="180">
        <v>76</v>
      </c>
    </row>
    <row r="6" spans="1:11" ht="26.4" customHeight="1" outlineLevel="1" x14ac:dyDescent="0.3">
      <c r="A6" s="271">
        <v>20</v>
      </c>
      <c r="B6" s="88" t="s">
        <v>1707</v>
      </c>
      <c r="C6" s="20" t="s">
        <v>67</v>
      </c>
      <c r="D6" s="3" t="s">
        <v>525</v>
      </c>
      <c r="E6" s="272">
        <v>42815</v>
      </c>
      <c r="F6" s="273" t="s">
        <v>1326</v>
      </c>
      <c r="G6" s="272">
        <v>45886</v>
      </c>
      <c r="H6" s="3" t="s">
        <v>64</v>
      </c>
      <c r="I6" s="274" t="s">
        <v>1434</v>
      </c>
      <c r="J6" s="180">
        <v>44</v>
      </c>
      <c r="K6" s="180">
        <v>88</v>
      </c>
    </row>
    <row r="7" spans="1:11" ht="25.95" customHeight="1" thickBot="1" x14ac:dyDescent="0.35">
      <c r="A7" s="277"/>
      <c r="B7" s="277" t="s">
        <v>1707</v>
      </c>
      <c r="C7" s="277"/>
      <c r="D7" s="277" t="s">
        <v>525</v>
      </c>
      <c r="E7" s="277"/>
      <c r="F7" s="277" t="s">
        <v>1326</v>
      </c>
      <c r="G7" s="277"/>
      <c r="H7" s="277"/>
      <c r="I7" s="277"/>
      <c r="J7" s="277"/>
      <c r="K7" s="277">
        <f>SUM(K2:K6)</f>
        <v>534</v>
      </c>
    </row>
    <row r="8" spans="1:11" ht="26.4" customHeight="1" outlineLevel="1" x14ac:dyDescent="0.3">
      <c r="A8" s="271">
        <v>41</v>
      </c>
      <c r="B8" s="88" t="s">
        <v>71</v>
      </c>
      <c r="C8" s="20" t="s">
        <v>67</v>
      </c>
      <c r="D8" s="3" t="s">
        <v>425</v>
      </c>
      <c r="E8" s="272">
        <v>41783</v>
      </c>
      <c r="F8" s="273" t="s">
        <v>55</v>
      </c>
      <c r="G8" s="272">
        <v>45801</v>
      </c>
      <c r="H8" s="3" t="s">
        <v>8</v>
      </c>
      <c r="I8" s="274" t="s">
        <v>1018</v>
      </c>
      <c r="J8" s="180">
        <v>86</v>
      </c>
      <c r="K8" s="180">
        <v>258</v>
      </c>
    </row>
    <row r="9" spans="1:11" ht="25.95" customHeight="1" thickBot="1" x14ac:dyDescent="0.35">
      <c r="A9" s="277"/>
      <c r="B9" s="277" t="s">
        <v>71</v>
      </c>
      <c r="C9" s="277"/>
      <c r="D9" s="277" t="s">
        <v>425</v>
      </c>
      <c r="E9" s="277"/>
      <c r="F9" s="277" t="s">
        <v>55</v>
      </c>
      <c r="G9" s="277"/>
      <c r="H9" s="277"/>
      <c r="I9" s="277"/>
      <c r="J9" s="277"/>
      <c r="K9" s="277">
        <v>258</v>
      </c>
    </row>
    <row r="10" spans="1:11" ht="26.4" customHeight="1" outlineLevel="1" x14ac:dyDescent="0.3">
      <c r="A10" s="271">
        <v>39</v>
      </c>
      <c r="B10" s="88" t="s">
        <v>215</v>
      </c>
      <c r="C10" s="20" t="s">
        <v>67</v>
      </c>
      <c r="D10" s="3" t="s">
        <v>266</v>
      </c>
      <c r="E10" s="272">
        <v>42492</v>
      </c>
      <c r="F10" s="273" t="s">
        <v>54</v>
      </c>
      <c r="G10" s="272">
        <v>45801</v>
      </c>
      <c r="H10" s="3" t="s">
        <v>8</v>
      </c>
      <c r="I10" s="274" t="s">
        <v>1018</v>
      </c>
      <c r="J10" s="180">
        <v>86</v>
      </c>
      <c r="K10" s="180">
        <v>86</v>
      </c>
    </row>
    <row r="11" spans="1:11" ht="26.4" customHeight="1" outlineLevel="1" x14ac:dyDescent="0.3">
      <c r="A11" s="271">
        <v>35</v>
      </c>
      <c r="B11" s="88" t="s">
        <v>215</v>
      </c>
      <c r="C11" s="20" t="s">
        <v>67</v>
      </c>
      <c r="D11" s="3" t="s">
        <v>266</v>
      </c>
      <c r="E11" s="272">
        <v>42492</v>
      </c>
      <c r="F11" s="273" t="s">
        <v>54</v>
      </c>
      <c r="G11" s="272">
        <v>45802</v>
      </c>
      <c r="H11" s="3" t="s">
        <v>64</v>
      </c>
      <c r="I11" s="274" t="s">
        <v>1018</v>
      </c>
      <c r="J11" s="180">
        <v>71</v>
      </c>
      <c r="K11" s="180">
        <v>142</v>
      </c>
    </row>
    <row r="12" spans="1:11" ht="25.95" customHeight="1" thickBot="1" x14ac:dyDescent="0.35">
      <c r="A12" s="277"/>
      <c r="B12" s="277" t="s">
        <v>215</v>
      </c>
      <c r="C12" s="277"/>
      <c r="D12" s="277" t="s">
        <v>266</v>
      </c>
      <c r="E12" s="277"/>
      <c r="F12" s="277" t="s">
        <v>54</v>
      </c>
      <c r="G12" s="277"/>
      <c r="H12" s="277"/>
      <c r="I12" s="277"/>
      <c r="J12" s="277"/>
      <c r="K12" s="277">
        <f>SUM(K10:K11)</f>
        <v>228</v>
      </c>
    </row>
    <row r="13" spans="1:11" ht="26.4" customHeight="1" outlineLevel="1" x14ac:dyDescent="0.3">
      <c r="A13" s="271">
        <v>9</v>
      </c>
      <c r="B13" s="88" t="s">
        <v>1702</v>
      </c>
      <c r="C13" s="20" t="s">
        <v>67</v>
      </c>
      <c r="D13" s="3" t="s">
        <v>1747</v>
      </c>
      <c r="E13" s="272">
        <v>42642</v>
      </c>
      <c r="F13" s="273" t="s">
        <v>1312</v>
      </c>
      <c r="G13" s="272">
        <v>45787</v>
      </c>
      <c r="H13" s="3" t="s">
        <v>11</v>
      </c>
      <c r="I13" s="274" t="s">
        <v>566</v>
      </c>
      <c r="J13" s="180">
        <v>24</v>
      </c>
      <c r="K13" s="180">
        <v>24</v>
      </c>
    </row>
    <row r="14" spans="1:11" ht="26.4" customHeight="1" outlineLevel="1" x14ac:dyDescent="0.3">
      <c r="A14" s="271">
        <v>8</v>
      </c>
      <c r="B14" s="88" t="s">
        <v>1702</v>
      </c>
      <c r="C14" s="20" t="s">
        <v>67</v>
      </c>
      <c r="D14" s="3" t="s">
        <v>1747</v>
      </c>
      <c r="E14" s="272">
        <v>42642</v>
      </c>
      <c r="F14" s="273" t="s">
        <v>1312</v>
      </c>
      <c r="G14" s="272">
        <v>45830</v>
      </c>
      <c r="H14" s="3" t="s">
        <v>11</v>
      </c>
      <c r="I14" s="274" t="s">
        <v>566</v>
      </c>
      <c r="J14" s="180">
        <v>26</v>
      </c>
      <c r="K14" s="180">
        <v>26</v>
      </c>
    </row>
    <row r="15" spans="1:11" ht="26.4" customHeight="1" outlineLevel="1" x14ac:dyDescent="0.3">
      <c r="A15" s="271">
        <v>9</v>
      </c>
      <c r="B15" s="88" t="s">
        <v>1702</v>
      </c>
      <c r="C15" s="20" t="s">
        <v>67</v>
      </c>
      <c r="D15" s="3" t="s">
        <v>1747</v>
      </c>
      <c r="E15" s="272">
        <v>42642</v>
      </c>
      <c r="F15" s="273">
        <v>5112062</v>
      </c>
      <c r="G15" s="272">
        <v>45836</v>
      </c>
      <c r="H15" s="3" t="s">
        <v>11</v>
      </c>
      <c r="I15" s="274" t="s">
        <v>566</v>
      </c>
      <c r="J15" s="180">
        <v>30</v>
      </c>
      <c r="K15" s="180">
        <v>30</v>
      </c>
    </row>
    <row r="16" spans="1:11" ht="26.4" customHeight="1" outlineLevel="1" x14ac:dyDescent="0.3">
      <c r="A16" s="271">
        <v>14</v>
      </c>
      <c r="B16" s="88" t="s">
        <v>1702</v>
      </c>
      <c r="C16" s="20" t="s">
        <v>67</v>
      </c>
      <c r="D16" s="3" t="s">
        <v>1747</v>
      </c>
      <c r="E16" s="272">
        <v>42642</v>
      </c>
      <c r="F16" s="273">
        <v>5112062</v>
      </c>
      <c r="G16" s="272">
        <v>45675</v>
      </c>
      <c r="H16" s="3" t="s">
        <v>64</v>
      </c>
      <c r="I16" s="274" t="s">
        <v>566</v>
      </c>
      <c r="J16" s="180">
        <v>36</v>
      </c>
      <c r="K16" s="180">
        <v>72</v>
      </c>
    </row>
    <row r="17" spans="1:11" ht="25.95" customHeight="1" thickBot="1" x14ac:dyDescent="0.35">
      <c r="A17" s="277"/>
      <c r="B17" s="277" t="s">
        <v>1702</v>
      </c>
      <c r="C17" s="277"/>
      <c r="D17" s="277" t="s">
        <v>1747</v>
      </c>
      <c r="E17" s="277"/>
      <c r="F17" s="277">
        <v>5112062</v>
      </c>
      <c r="G17" s="277"/>
      <c r="H17" s="277"/>
      <c r="I17" s="277"/>
      <c r="J17" s="277"/>
      <c r="K17" s="277">
        <f>SUM(K13:K16)</f>
        <v>152</v>
      </c>
    </row>
    <row r="18" spans="1:11" ht="26.4" customHeight="1" outlineLevel="1" x14ac:dyDescent="0.3">
      <c r="A18" s="271">
        <v>17</v>
      </c>
      <c r="B18" s="88" t="s">
        <v>1546</v>
      </c>
      <c r="C18" s="20" t="s">
        <v>67</v>
      </c>
      <c r="D18" s="3"/>
      <c r="E18" s="272">
        <v>42967</v>
      </c>
      <c r="F18" s="273" t="s">
        <v>1553</v>
      </c>
      <c r="G18" s="272">
        <v>45941</v>
      </c>
      <c r="H18" s="3" t="s">
        <v>64</v>
      </c>
      <c r="I18" s="274" t="s">
        <v>1563</v>
      </c>
      <c r="J18" s="180">
        <v>36</v>
      </c>
      <c r="K18" s="180">
        <v>72</v>
      </c>
    </row>
    <row r="19" spans="1:11" ht="26.4" customHeight="1" outlineLevel="1" x14ac:dyDescent="0.3">
      <c r="A19" s="271">
        <v>15</v>
      </c>
      <c r="B19" s="88" t="s">
        <v>1546</v>
      </c>
      <c r="C19" s="20" t="s">
        <v>67</v>
      </c>
      <c r="D19" s="3"/>
      <c r="E19" s="272">
        <v>42967</v>
      </c>
      <c r="F19" s="273" t="s">
        <v>1553</v>
      </c>
      <c r="G19" s="272">
        <v>45942</v>
      </c>
      <c r="H19" s="3" t="s">
        <v>64</v>
      </c>
      <c r="I19" s="274" t="s">
        <v>1563</v>
      </c>
      <c r="J19" s="180">
        <v>34</v>
      </c>
      <c r="K19" s="180">
        <v>68</v>
      </c>
    </row>
    <row r="20" spans="1:11" ht="25.95" customHeight="1" thickBot="1" x14ac:dyDescent="0.35">
      <c r="A20" s="277"/>
      <c r="B20" s="277" t="s">
        <v>1546</v>
      </c>
      <c r="C20" s="277"/>
      <c r="D20" s="277"/>
      <c r="E20" s="277"/>
      <c r="F20" s="277" t="s">
        <v>1553</v>
      </c>
      <c r="G20" s="277"/>
      <c r="H20" s="277"/>
      <c r="I20" s="277"/>
      <c r="J20" s="277"/>
      <c r="K20" s="277">
        <f>SUM(K18:K19)</f>
        <v>140</v>
      </c>
    </row>
    <row r="21" spans="1:11" ht="26.4" customHeight="1" outlineLevel="1" x14ac:dyDescent="0.3">
      <c r="A21" s="271">
        <v>14</v>
      </c>
      <c r="B21" s="88" t="s">
        <v>1716</v>
      </c>
      <c r="C21" s="20" t="s">
        <v>67</v>
      </c>
      <c r="D21" s="3" t="s">
        <v>44</v>
      </c>
      <c r="E21" s="272">
        <v>42935</v>
      </c>
      <c r="F21" s="273" t="s">
        <v>1401</v>
      </c>
      <c r="G21" s="272">
        <v>45864</v>
      </c>
      <c r="H21" s="3" t="s">
        <v>64</v>
      </c>
      <c r="I21" s="274" t="s">
        <v>566</v>
      </c>
      <c r="J21" s="180">
        <v>31</v>
      </c>
      <c r="K21" s="180">
        <v>62</v>
      </c>
    </row>
    <row r="22" spans="1:11" ht="26.4" customHeight="1" outlineLevel="1" x14ac:dyDescent="0.3">
      <c r="A22" s="271">
        <v>12</v>
      </c>
      <c r="B22" s="88" t="s">
        <v>1716</v>
      </c>
      <c r="C22" s="20" t="s">
        <v>67</v>
      </c>
      <c r="D22" s="3" t="s">
        <v>44</v>
      </c>
      <c r="E22" s="272">
        <v>42935</v>
      </c>
      <c r="F22" s="273" t="s">
        <v>1401</v>
      </c>
      <c r="G22" s="272">
        <v>46003</v>
      </c>
      <c r="H22" s="3" t="s">
        <v>64</v>
      </c>
      <c r="I22" s="274" t="s">
        <v>566</v>
      </c>
      <c r="J22" s="180">
        <v>29</v>
      </c>
      <c r="K22" s="180">
        <v>58</v>
      </c>
    </row>
    <row r="23" spans="1:11" ht="25.95" customHeight="1" thickBot="1" x14ac:dyDescent="0.35">
      <c r="A23" s="277"/>
      <c r="B23" s="277" t="s">
        <v>1716</v>
      </c>
      <c r="C23" s="277"/>
      <c r="D23" s="277" t="s">
        <v>44</v>
      </c>
      <c r="E23" s="277"/>
      <c r="F23" s="277" t="s">
        <v>1401</v>
      </c>
      <c r="G23" s="277"/>
      <c r="H23" s="277"/>
      <c r="I23" s="277"/>
      <c r="J23" s="277"/>
      <c r="K23" s="277">
        <f>SUM(K21:K22)</f>
        <v>120</v>
      </c>
    </row>
    <row r="24" spans="1:11" ht="26.4" customHeight="1" outlineLevel="1" x14ac:dyDescent="0.3">
      <c r="A24" s="271">
        <v>24</v>
      </c>
      <c r="B24" s="88" t="s">
        <v>269</v>
      </c>
      <c r="C24" s="20" t="s">
        <v>67</v>
      </c>
      <c r="D24" s="3" t="s">
        <v>72</v>
      </c>
      <c r="E24" s="272">
        <v>42678</v>
      </c>
      <c r="F24" s="273" t="s">
        <v>56</v>
      </c>
      <c r="G24" s="272">
        <v>45892</v>
      </c>
      <c r="H24" s="3" t="s">
        <v>64</v>
      </c>
      <c r="I24" s="274" t="s">
        <v>1453</v>
      </c>
      <c r="J24" s="180">
        <v>50</v>
      </c>
      <c r="K24" s="180">
        <v>100</v>
      </c>
    </row>
    <row r="25" spans="1:11" ht="25.95" customHeight="1" thickBot="1" x14ac:dyDescent="0.35">
      <c r="A25" s="277"/>
      <c r="B25" s="277" t="s">
        <v>269</v>
      </c>
      <c r="C25" s="277"/>
      <c r="D25" s="277" t="s">
        <v>72</v>
      </c>
      <c r="E25" s="277"/>
      <c r="F25" s="277" t="s">
        <v>56</v>
      </c>
      <c r="G25" s="277"/>
      <c r="H25" s="277"/>
      <c r="I25" s="277"/>
      <c r="J25" s="277"/>
      <c r="K25" s="277">
        <v>100</v>
      </c>
    </row>
    <row r="26" spans="1:11" ht="26.4" customHeight="1" outlineLevel="1" x14ac:dyDescent="0.3">
      <c r="A26" s="271">
        <v>8</v>
      </c>
      <c r="B26" s="88" t="s">
        <v>1302</v>
      </c>
      <c r="C26" s="20" t="s">
        <v>67</v>
      </c>
      <c r="D26" s="3" t="s">
        <v>1762</v>
      </c>
      <c r="E26" s="272">
        <v>42817</v>
      </c>
      <c r="F26" s="273" t="s">
        <v>1303</v>
      </c>
      <c r="G26" s="272">
        <v>45829</v>
      </c>
      <c r="H26" s="3" t="s">
        <v>11</v>
      </c>
      <c r="I26" s="274" t="s">
        <v>426</v>
      </c>
      <c r="J26" s="180">
        <v>10</v>
      </c>
      <c r="K26" s="180">
        <v>10</v>
      </c>
    </row>
    <row r="27" spans="1:11" ht="26.4" customHeight="1" outlineLevel="1" x14ac:dyDescent="0.3">
      <c r="A27" s="271">
        <v>17</v>
      </c>
      <c r="B27" s="88" t="s">
        <v>1302</v>
      </c>
      <c r="C27" s="20" t="s">
        <v>67</v>
      </c>
      <c r="D27" s="3" t="s">
        <v>1762</v>
      </c>
      <c r="E27" s="272">
        <v>42817</v>
      </c>
      <c r="F27" s="273" t="s">
        <v>1303</v>
      </c>
      <c r="G27" s="272">
        <v>45885</v>
      </c>
      <c r="H27" s="3" t="s">
        <v>64</v>
      </c>
      <c r="I27" s="274" t="s">
        <v>1434</v>
      </c>
      <c r="J27" s="180">
        <v>43</v>
      </c>
      <c r="K27" s="180">
        <v>86</v>
      </c>
    </row>
    <row r="28" spans="1:11" ht="25.95" customHeight="1" thickBot="1" x14ac:dyDescent="0.35">
      <c r="A28" s="277"/>
      <c r="B28" s="277" t="s">
        <v>1302</v>
      </c>
      <c r="C28" s="277"/>
      <c r="D28" s="277" t="s">
        <v>1762</v>
      </c>
      <c r="E28" s="277"/>
      <c r="F28" s="277" t="s">
        <v>1303</v>
      </c>
      <c r="G28" s="277"/>
      <c r="H28" s="277"/>
      <c r="I28" s="277"/>
      <c r="J28" s="277"/>
      <c r="K28" s="277">
        <f>SUM(K26:K27)</f>
        <v>96</v>
      </c>
    </row>
    <row r="29" spans="1:11" ht="26.4" customHeight="1" outlineLevel="1" x14ac:dyDescent="0.3">
      <c r="A29" s="271">
        <v>7</v>
      </c>
      <c r="B29" s="88" t="s">
        <v>1523</v>
      </c>
      <c r="C29" s="20" t="s">
        <v>67</v>
      </c>
      <c r="D29" s="3" t="s">
        <v>1663</v>
      </c>
      <c r="E29" s="272" t="s">
        <v>1524</v>
      </c>
      <c r="F29" s="273" t="s">
        <v>175</v>
      </c>
      <c r="G29" s="272">
        <v>45928</v>
      </c>
      <c r="H29" s="3" t="s">
        <v>64</v>
      </c>
      <c r="I29" s="274" t="s">
        <v>509</v>
      </c>
      <c r="J29" s="180">
        <v>25</v>
      </c>
      <c r="K29" s="180">
        <v>50</v>
      </c>
    </row>
    <row r="30" spans="1:11" ht="26.4" customHeight="1" outlineLevel="1" x14ac:dyDescent="0.3">
      <c r="A30" s="271">
        <v>8</v>
      </c>
      <c r="B30" s="88" t="s">
        <v>1523</v>
      </c>
      <c r="C30" s="20" t="s">
        <v>67</v>
      </c>
      <c r="D30" s="3" t="s">
        <v>1663</v>
      </c>
      <c r="E30" s="272" t="s">
        <v>1524</v>
      </c>
      <c r="F30" s="273" t="s">
        <v>175</v>
      </c>
      <c r="G30" s="272">
        <v>45928</v>
      </c>
      <c r="H30" s="3" t="s">
        <v>11</v>
      </c>
      <c r="I30" s="274" t="s">
        <v>509</v>
      </c>
      <c r="J30" s="180">
        <v>27</v>
      </c>
      <c r="K30" s="180">
        <v>27</v>
      </c>
    </row>
    <row r="31" spans="1:11" ht="25.95" customHeight="1" thickBot="1" x14ac:dyDescent="0.35">
      <c r="A31" s="277"/>
      <c r="B31" s="277" t="s">
        <v>1523</v>
      </c>
      <c r="C31" s="277"/>
      <c r="D31" s="277" t="s">
        <v>1663</v>
      </c>
      <c r="E31" s="277"/>
      <c r="F31" s="277" t="s">
        <v>175</v>
      </c>
      <c r="G31" s="277"/>
      <c r="H31" s="277"/>
      <c r="I31" s="277"/>
      <c r="J31" s="277"/>
      <c r="K31" s="277">
        <f>SUM(K29:K30)</f>
        <v>77</v>
      </c>
    </row>
    <row r="32" spans="1:11" ht="26.4" customHeight="1" outlineLevel="1" x14ac:dyDescent="0.3">
      <c r="A32" s="271">
        <v>25</v>
      </c>
      <c r="B32" s="88" t="s">
        <v>1742</v>
      </c>
      <c r="C32" s="20" t="s">
        <v>67</v>
      </c>
      <c r="D32" s="3" t="s">
        <v>1757</v>
      </c>
      <c r="E32" s="272">
        <v>41780</v>
      </c>
      <c r="F32" s="273" t="s">
        <v>1743</v>
      </c>
      <c r="G32" s="272">
        <v>45788</v>
      </c>
      <c r="H32" s="3" t="s">
        <v>64</v>
      </c>
      <c r="I32" s="274" t="s">
        <v>1007</v>
      </c>
      <c r="J32" s="180">
        <v>51</v>
      </c>
      <c r="K32" s="180">
        <v>51</v>
      </c>
    </row>
    <row r="33" spans="1:11" ht="25.95" customHeight="1" thickBot="1" x14ac:dyDescent="0.35">
      <c r="A33" s="277"/>
      <c r="B33" s="277" t="s">
        <v>1742</v>
      </c>
      <c r="C33" s="277"/>
      <c r="D33" s="277" t="s">
        <v>1757</v>
      </c>
      <c r="E33" s="277"/>
      <c r="F33" s="277" t="s">
        <v>1743</v>
      </c>
      <c r="G33" s="277"/>
      <c r="H33" s="277"/>
      <c r="I33" s="277"/>
      <c r="J33" s="277"/>
      <c r="K33" s="277">
        <v>51</v>
      </c>
    </row>
    <row r="34" spans="1:11" ht="26.4" customHeight="1" outlineLevel="1" x14ac:dyDescent="0.3">
      <c r="A34" s="271">
        <v>14</v>
      </c>
      <c r="B34" s="88" t="s">
        <v>356</v>
      </c>
      <c r="C34" s="20" t="s">
        <v>67</v>
      </c>
      <c r="D34" s="3" t="s">
        <v>381</v>
      </c>
      <c r="E34" s="272">
        <v>42122</v>
      </c>
      <c r="F34" s="273" t="s">
        <v>364</v>
      </c>
      <c r="G34" s="272">
        <v>45914</v>
      </c>
      <c r="H34" s="3" t="s">
        <v>64</v>
      </c>
      <c r="I34" s="274" t="s">
        <v>374</v>
      </c>
      <c r="J34" s="180">
        <v>23</v>
      </c>
      <c r="K34" s="180">
        <v>46</v>
      </c>
    </row>
    <row r="35" spans="1:11" ht="25.95" customHeight="1" thickBot="1" x14ac:dyDescent="0.35">
      <c r="A35" s="277"/>
      <c r="B35" s="277" t="s">
        <v>356</v>
      </c>
      <c r="C35" s="277"/>
      <c r="D35" s="277" t="s">
        <v>381</v>
      </c>
      <c r="E35" s="277"/>
      <c r="F35" s="277" t="s">
        <v>364</v>
      </c>
      <c r="G35" s="277"/>
      <c r="H35" s="277"/>
      <c r="I35" s="277"/>
      <c r="J35" s="277"/>
      <c r="K35" s="277"/>
    </row>
    <row r="36" spans="1:11" ht="26.4" customHeight="1" outlineLevel="1" x14ac:dyDescent="0.3">
      <c r="A36" s="271">
        <v>19</v>
      </c>
      <c r="B36" s="88" t="s">
        <v>1670</v>
      </c>
      <c r="C36" s="20" t="s">
        <v>67</v>
      </c>
      <c r="D36" s="3" t="s">
        <v>68</v>
      </c>
      <c r="E36" s="272">
        <v>42765</v>
      </c>
      <c r="F36" s="273">
        <v>4892706</v>
      </c>
      <c r="G36" s="272">
        <v>45774</v>
      </c>
      <c r="H36" s="3" t="s">
        <v>64</v>
      </c>
      <c r="I36" s="274" t="s">
        <v>996</v>
      </c>
      <c r="J36" s="180">
        <v>42</v>
      </c>
      <c r="K36" s="180">
        <v>42</v>
      </c>
    </row>
    <row r="37" spans="1:11" ht="25.95" customHeight="1" thickBot="1" x14ac:dyDescent="0.35">
      <c r="A37" s="277"/>
      <c r="B37" s="277" t="s">
        <v>1670</v>
      </c>
      <c r="C37" s="277"/>
      <c r="D37" s="277" t="s">
        <v>68</v>
      </c>
      <c r="E37" s="277"/>
      <c r="F37" s="277">
        <v>4892706</v>
      </c>
      <c r="G37" s="277"/>
      <c r="H37" s="277"/>
      <c r="I37" s="277"/>
      <c r="J37" s="277"/>
      <c r="K37" s="277">
        <v>42</v>
      </c>
    </row>
    <row r="38" spans="1:11" ht="26.4" customHeight="1" outlineLevel="1" x14ac:dyDescent="0.3">
      <c r="A38" s="271">
        <v>7</v>
      </c>
      <c r="B38" s="88" t="s">
        <v>1606</v>
      </c>
      <c r="C38" s="20" t="s">
        <v>67</v>
      </c>
      <c r="D38" s="3" t="s">
        <v>1779</v>
      </c>
      <c r="E38" s="272">
        <v>42958</v>
      </c>
      <c r="F38" s="273">
        <v>5115479</v>
      </c>
      <c r="G38" s="272">
        <v>45963</v>
      </c>
      <c r="H38" s="3" t="s">
        <v>11</v>
      </c>
      <c r="I38" s="274" t="s">
        <v>1608</v>
      </c>
      <c r="J38" s="180">
        <v>19</v>
      </c>
      <c r="K38" s="180">
        <v>19</v>
      </c>
    </row>
    <row r="39" spans="1:11" ht="26.4" customHeight="1" outlineLevel="1" x14ac:dyDescent="0.3">
      <c r="A39" s="271">
        <v>7</v>
      </c>
      <c r="B39" s="88" t="s">
        <v>1606</v>
      </c>
      <c r="C39" s="20" t="s">
        <v>67</v>
      </c>
      <c r="D39" s="3" t="s">
        <v>1779</v>
      </c>
      <c r="E39" s="272">
        <v>42958</v>
      </c>
      <c r="F39" s="273" t="s">
        <v>1488</v>
      </c>
      <c r="G39" s="272">
        <v>45913</v>
      </c>
      <c r="H39" s="3" t="s">
        <v>11</v>
      </c>
      <c r="I39" s="274" t="s">
        <v>988</v>
      </c>
      <c r="J39" s="180">
        <v>19</v>
      </c>
      <c r="K39" s="180">
        <v>19</v>
      </c>
    </row>
    <row r="40" spans="1:11" ht="25.95" customHeight="1" thickBot="1" x14ac:dyDescent="0.35">
      <c r="A40" s="277"/>
      <c r="B40" s="277" t="s">
        <v>1606</v>
      </c>
      <c r="C40" s="277"/>
      <c r="D40" s="277" t="s">
        <v>1779</v>
      </c>
      <c r="E40" s="277"/>
      <c r="F40" s="277">
        <v>5115479</v>
      </c>
      <c r="G40" s="277"/>
      <c r="H40" s="277"/>
      <c r="I40" s="277"/>
      <c r="J40" s="277"/>
      <c r="K40" s="277">
        <f>SUM(K38:K39)</f>
        <v>38</v>
      </c>
    </row>
    <row r="41" spans="1:11" ht="26.4" customHeight="1" outlineLevel="1" x14ac:dyDescent="0.3">
      <c r="A41" s="271">
        <v>7</v>
      </c>
      <c r="B41" s="88" t="s">
        <v>1411</v>
      </c>
      <c r="C41" s="20" t="s">
        <v>67</v>
      </c>
      <c r="D41" s="3" t="s">
        <v>1768</v>
      </c>
      <c r="E41" s="272">
        <v>42806</v>
      </c>
      <c r="F41" s="273" t="s">
        <v>1124</v>
      </c>
      <c r="G41" s="272">
        <v>45864</v>
      </c>
      <c r="H41" s="3" t="s">
        <v>11</v>
      </c>
      <c r="I41" s="274" t="s">
        <v>766</v>
      </c>
      <c r="J41" s="180">
        <v>14</v>
      </c>
      <c r="K41" s="180">
        <v>14</v>
      </c>
    </row>
    <row r="42" spans="1:11" ht="26.4" customHeight="1" outlineLevel="1" x14ac:dyDescent="0.3">
      <c r="A42" s="271">
        <v>7</v>
      </c>
      <c r="B42" s="88" t="s">
        <v>1411</v>
      </c>
      <c r="C42" s="20" t="s">
        <v>67</v>
      </c>
      <c r="D42" s="3" t="s">
        <v>1768</v>
      </c>
      <c r="E42" s="272">
        <v>42806</v>
      </c>
      <c r="F42" s="273" t="s">
        <v>1124</v>
      </c>
      <c r="G42" s="272">
        <v>45871</v>
      </c>
      <c r="H42" s="3" t="s">
        <v>11</v>
      </c>
      <c r="I42" s="274" t="s">
        <v>1419</v>
      </c>
      <c r="J42" s="180">
        <v>13</v>
      </c>
      <c r="K42" s="180">
        <v>13</v>
      </c>
    </row>
    <row r="43" spans="1:11" ht="26.4" customHeight="1" outlineLevel="1" x14ac:dyDescent="0.3">
      <c r="A43" s="271">
        <v>5</v>
      </c>
      <c r="B43" s="88" t="s">
        <v>1411</v>
      </c>
      <c r="C43" s="20" t="s">
        <v>67</v>
      </c>
      <c r="D43" s="3" t="s">
        <v>1768</v>
      </c>
      <c r="E43" s="272">
        <v>42806</v>
      </c>
      <c r="F43" s="273" t="s">
        <v>1124</v>
      </c>
      <c r="G43" s="272">
        <v>45942</v>
      </c>
      <c r="H43" s="3" t="s">
        <v>11</v>
      </c>
      <c r="I43" s="274" t="s">
        <v>1126</v>
      </c>
      <c r="J43" s="180">
        <v>8</v>
      </c>
      <c r="K43" s="180">
        <v>8</v>
      </c>
    </row>
    <row r="44" spans="1:11" ht="25.95" customHeight="1" thickBot="1" x14ac:dyDescent="0.35">
      <c r="A44" s="277"/>
      <c r="B44" s="277" t="s">
        <v>1411</v>
      </c>
      <c r="C44" s="277"/>
      <c r="D44" s="277" t="s">
        <v>1768</v>
      </c>
      <c r="E44" s="277"/>
      <c r="F44" s="277" t="s">
        <v>1124</v>
      </c>
      <c r="G44" s="277"/>
      <c r="H44" s="277"/>
      <c r="I44" s="277"/>
      <c r="J44" s="277"/>
      <c r="K44" s="277">
        <f>SUM(K41:K43)</f>
        <v>35</v>
      </c>
    </row>
    <row r="45" spans="1:11" ht="26.4" customHeight="1" outlineLevel="1" x14ac:dyDescent="0.3">
      <c r="A45" s="271">
        <v>10</v>
      </c>
      <c r="B45" s="88" t="s">
        <v>754</v>
      </c>
      <c r="C45" s="20" t="s">
        <v>67</v>
      </c>
      <c r="D45" s="3" t="s">
        <v>44</v>
      </c>
      <c r="E45" s="272">
        <v>42757</v>
      </c>
      <c r="F45" s="273" t="s">
        <v>1792</v>
      </c>
      <c r="G45" s="272">
        <v>45928</v>
      </c>
      <c r="H45" s="3" t="s">
        <v>11</v>
      </c>
      <c r="I45" s="274" t="s">
        <v>566</v>
      </c>
      <c r="J45" s="180">
        <v>27</v>
      </c>
      <c r="K45" s="180">
        <v>27</v>
      </c>
    </row>
    <row r="46" spans="1:11" ht="25.95" customHeight="1" thickBot="1" x14ac:dyDescent="0.35">
      <c r="A46" s="277"/>
      <c r="B46" s="277" t="s">
        <v>754</v>
      </c>
      <c r="C46" s="277"/>
      <c r="D46" s="277" t="s">
        <v>44</v>
      </c>
      <c r="E46" s="277"/>
      <c r="F46" s="277" t="s">
        <v>1792</v>
      </c>
      <c r="G46" s="277"/>
      <c r="H46" s="277"/>
      <c r="I46" s="277"/>
      <c r="J46" s="277"/>
      <c r="K46" s="277">
        <v>27</v>
      </c>
    </row>
    <row r="47" spans="1:11" ht="26.4" customHeight="1" x14ac:dyDescent="0.3"/>
    <row r="48" spans="1:11" ht="26.4" customHeight="1" x14ac:dyDescent="0.3"/>
    <row r="49" ht="26.4" customHeight="1" x14ac:dyDescent="0.3"/>
    <row r="50" ht="26.4" customHeight="1" x14ac:dyDescent="0.3"/>
    <row r="51" ht="26.4" customHeight="1" x14ac:dyDescent="0.3"/>
    <row r="52" ht="26.4" customHeight="1" x14ac:dyDescent="0.3"/>
    <row r="53" ht="26.4" customHeight="1" x14ac:dyDescent="0.3"/>
    <row r="54" ht="26.4" customHeight="1" x14ac:dyDescent="0.3"/>
    <row r="55" ht="26.4" customHeight="1" x14ac:dyDescent="0.3"/>
    <row r="56" ht="26.4" customHeight="1" x14ac:dyDescent="0.3"/>
    <row r="57" ht="26.4" customHeight="1" x14ac:dyDescent="0.3"/>
    <row r="58" ht="26.4" customHeight="1" x14ac:dyDescent="0.3"/>
    <row r="59" ht="26.4" customHeight="1" x14ac:dyDescent="0.3"/>
    <row r="60" ht="26.4" customHeight="1" x14ac:dyDescent="0.3"/>
    <row r="61" ht="26.4" customHeight="1" x14ac:dyDescent="0.3"/>
    <row r="62" ht="26.4" customHeight="1" x14ac:dyDescent="0.3"/>
    <row r="63" ht="26.4" customHeight="1" x14ac:dyDescent="0.3"/>
    <row r="64" ht="26.4" customHeight="1" x14ac:dyDescent="0.3"/>
    <row r="65" ht="26.4" customHeight="1" x14ac:dyDescent="0.3"/>
    <row r="66" ht="26.4" customHeight="1" x14ac:dyDescent="0.3"/>
    <row r="67" ht="26.4" customHeight="1" x14ac:dyDescent="0.3"/>
    <row r="68" ht="26.4" customHeight="1" x14ac:dyDescent="0.3"/>
    <row r="69" ht="26.4" customHeight="1" x14ac:dyDescent="0.3"/>
    <row r="70" ht="26.4" customHeight="1" x14ac:dyDescent="0.3"/>
    <row r="71" ht="26.4" customHeight="1" x14ac:dyDescent="0.3"/>
    <row r="72" ht="26.4" customHeight="1" x14ac:dyDescent="0.3"/>
    <row r="73" ht="26.4" customHeight="1" x14ac:dyDescent="0.3"/>
    <row r="74" ht="26.4" customHeight="1" x14ac:dyDescent="0.3"/>
    <row r="75" ht="26.4" customHeight="1" x14ac:dyDescent="0.3"/>
    <row r="76" ht="26.4" customHeight="1" x14ac:dyDescent="0.3"/>
    <row r="77" ht="26.4" customHeight="1" x14ac:dyDescent="0.3"/>
    <row r="78" ht="26.4" customHeight="1" x14ac:dyDescent="0.3"/>
    <row r="79" ht="26.4" customHeight="1" x14ac:dyDescent="0.3"/>
    <row r="80" ht="26.4" customHeight="1" x14ac:dyDescent="0.3"/>
    <row r="81" ht="26.4" customHeight="1" x14ac:dyDescent="0.3"/>
    <row r="82" ht="26.4" customHeight="1" x14ac:dyDescent="0.3"/>
    <row r="83" ht="26.4" customHeight="1" x14ac:dyDescent="0.3"/>
    <row r="84" ht="26.4" customHeight="1" x14ac:dyDescent="0.3"/>
    <row r="85" ht="26.4" customHeight="1" x14ac:dyDescent="0.3"/>
    <row r="86" ht="26.4" customHeight="1" x14ac:dyDescent="0.3"/>
    <row r="87" ht="26.4" customHeight="1" x14ac:dyDescent="0.3"/>
    <row r="88" ht="26.4" customHeight="1" x14ac:dyDescent="0.3"/>
    <row r="89" ht="26.4" customHeight="1" x14ac:dyDescent="0.3"/>
    <row r="90" ht="26.4" customHeight="1" x14ac:dyDescent="0.3"/>
    <row r="91" ht="26.4" customHeight="1" x14ac:dyDescent="0.3"/>
    <row r="92" ht="26.4" customHeight="1" x14ac:dyDescent="0.3"/>
    <row r="93" ht="26.4" customHeight="1" x14ac:dyDescent="0.3"/>
    <row r="94" ht="26.4" customHeight="1" x14ac:dyDescent="0.3"/>
    <row r="95" ht="26.4" customHeight="1" x14ac:dyDescent="0.3"/>
    <row r="96" ht="26.4" customHeight="1" x14ac:dyDescent="0.3"/>
    <row r="97" ht="26.4" customHeight="1" x14ac:dyDescent="0.3"/>
    <row r="98" ht="26.4" customHeight="1" x14ac:dyDescent="0.3"/>
    <row r="99" ht="26.4" customHeight="1" x14ac:dyDescent="0.3"/>
    <row r="100" ht="26.4" customHeight="1" x14ac:dyDescent="0.3"/>
    <row r="101" ht="26.4" customHeight="1" x14ac:dyDescent="0.3"/>
    <row r="102" ht="26.4" customHeight="1" x14ac:dyDescent="0.3"/>
    <row r="103" ht="26.4" customHeight="1" x14ac:dyDescent="0.3"/>
    <row r="104" ht="26.4" customHeight="1" x14ac:dyDescent="0.3"/>
    <row r="105" ht="26.4" customHeight="1" x14ac:dyDescent="0.3"/>
    <row r="106" ht="26.4" customHeight="1" x14ac:dyDescent="0.3"/>
    <row r="107" ht="26.4" customHeight="1" x14ac:dyDescent="0.3"/>
    <row r="108" ht="26.4" customHeight="1" x14ac:dyDescent="0.3"/>
    <row r="109" ht="26.4" customHeight="1" x14ac:dyDescent="0.3"/>
    <row r="110" ht="26.4" customHeight="1" x14ac:dyDescent="0.3"/>
    <row r="111" ht="26.4" customHeight="1" x14ac:dyDescent="0.3"/>
    <row r="112" ht="26.4" customHeight="1" x14ac:dyDescent="0.3"/>
    <row r="113" ht="26.4" customHeight="1" x14ac:dyDescent="0.3"/>
    <row r="114" ht="26.4" customHeight="1" x14ac:dyDescent="0.3"/>
    <row r="115" ht="26.4" customHeight="1" x14ac:dyDescent="0.3"/>
    <row r="116" ht="26.4" customHeight="1" x14ac:dyDescent="0.3"/>
    <row r="117" ht="26.4" customHeight="1" x14ac:dyDescent="0.3"/>
    <row r="118" ht="26.4" customHeight="1" x14ac:dyDescent="0.3"/>
    <row r="119" ht="26.4" customHeight="1" x14ac:dyDescent="0.3"/>
    <row r="120" ht="26.4" customHeight="1" x14ac:dyDescent="0.3"/>
    <row r="121" ht="26.4" customHeight="1" x14ac:dyDescent="0.3"/>
    <row r="122" ht="26.4" customHeight="1" x14ac:dyDescent="0.3"/>
    <row r="123" ht="26.4" customHeight="1" x14ac:dyDescent="0.3"/>
    <row r="124" ht="26.4" customHeight="1" x14ac:dyDescent="0.3"/>
    <row r="125" ht="26.4" customHeight="1" x14ac:dyDescent="0.3"/>
    <row r="126" ht="26.4" customHeight="1" x14ac:dyDescent="0.3"/>
    <row r="127" ht="26.4" customHeight="1" x14ac:dyDescent="0.3"/>
    <row r="128" ht="26.4" customHeight="1" x14ac:dyDescent="0.3"/>
    <row r="129" ht="26.4" customHeight="1" x14ac:dyDescent="0.3"/>
    <row r="130" ht="26.4" customHeight="1" x14ac:dyDescent="0.3"/>
    <row r="131" ht="26.4" customHeight="1" x14ac:dyDescent="0.3"/>
    <row r="132" ht="26.4" customHeight="1" x14ac:dyDescent="0.3"/>
    <row r="133" ht="26.4" customHeight="1" x14ac:dyDescent="0.3"/>
    <row r="134" ht="26.4" customHeight="1" x14ac:dyDescent="0.3"/>
    <row r="135" ht="26.4" customHeight="1" x14ac:dyDescent="0.3"/>
    <row r="136" ht="26.4" customHeight="1" x14ac:dyDescent="0.3"/>
    <row r="137" ht="26.4" customHeight="1" x14ac:dyDescent="0.3"/>
    <row r="138" ht="26.4" customHeight="1" x14ac:dyDescent="0.3"/>
    <row r="139" ht="26.4" customHeight="1" x14ac:dyDescent="0.3"/>
    <row r="140" ht="26.4" customHeight="1" x14ac:dyDescent="0.3"/>
    <row r="141" ht="26.4" customHeight="1" x14ac:dyDescent="0.3"/>
    <row r="142" ht="26.4" customHeight="1" x14ac:dyDescent="0.3"/>
    <row r="143" ht="26.4" customHeight="1" x14ac:dyDescent="0.3"/>
    <row r="144" ht="26.4" customHeight="1" x14ac:dyDescent="0.3"/>
    <row r="145" ht="26.4" customHeight="1" x14ac:dyDescent="0.3"/>
    <row r="146" ht="26.4" customHeight="1" x14ac:dyDescent="0.3"/>
    <row r="147" ht="26.4" customHeight="1" x14ac:dyDescent="0.3"/>
    <row r="148" ht="26.4" customHeight="1" x14ac:dyDescent="0.3"/>
    <row r="149" ht="26.4" customHeight="1" x14ac:dyDescent="0.3"/>
    <row r="150" ht="26.4" customHeight="1" x14ac:dyDescent="0.3"/>
    <row r="151" ht="26.4" customHeight="1" x14ac:dyDescent="0.3"/>
    <row r="152" ht="26.4" customHeight="1" x14ac:dyDescent="0.3"/>
    <row r="153" ht="26.4" customHeight="1" x14ac:dyDescent="0.3"/>
    <row r="154" ht="26.4" customHeight="1" x14ac:dyDescent="0.3"/>
    <row r="155" ht="26.4" customHeight="1" x14ac:dyDescent="0.3"/>
    <row r="156" ht="26.4" customHeight="1" x14ac:dyDescent="0.3"/>
    <row r="157" ht="26.4" customHeight="1" x14ac:dyDescent="0.3"/>
    <row r="158" ht="26.4" customHeight="1" x14ac:dyDescent="0.3"/>
    <row r="159" ht="26.4" customHeight="1" x14ac:dyDescent="0.3"/>
    <row r="160" ht="26.4" customHeight="1" x14ac:dyDescent="0.3"/>
    <row r="161" ht="26.4" customHeight="1" x14ac:dyDescent="0.3"/>
    <row r="162" ht="26.4" customHeight="1" x14ac:dyDescent="0.3"/>
    <row r="163" ht="26.4" customHeight="1" x14ac:dyDescent="0.3"/>
    <row r="164" ht="26.4" customHeight="1" x14ac:dyDescent="0.3"/>
    <row r="165" ht="26.4" customHeight="1" x14ac:dyDescent="0.3"/>
    <row r="166" ht="26.4" customHeight="1" x14ac:dyDescent="0.3"/>
    <row r="167" ht="26.4" customHeight="1" x14ac:dyDescent="0.3"/>
    <row r="168" ht="26.4" customHeight="1" x14ac:dyDescent="0.3"/>
    <row r="169" ht="26.4" customHeight="1" x14ac:dyDescent="0.3"/>
    <row r="170" ht="26.4" customHeight="1" x14ac:dyDescent="0.3"/>
    <row r="171" ht="26.4" customHeight="1" x14ac:dyDescent="0.3"/>
    <row r="172" ht="26.4" customHeight="1" x14ac:dyDescent="0.3"/>
    <row r="173" ht="26.4" customHeight="1" x14ac:dyDescent="0.3"/>
    <row r="174" ht="26.4" customHeight="1" x14ac:dyDescent="0.3"/>
    <row r="175" ht="26.4" customHeight="1" x14ac:dyDescent="0.3"/>
    <row r="176" ht="26.4" customHeight="1" x14ac:dyDescent="0.3"/>
    <row r="177" ht="26.4" customHeight="1" x14ac:dyDescent="0.3"/>
    <row r="178" ht="26.4" customHeight="1" x14ac:dyDescent="0.3"/>
    <row r="179" ht="26.4" customHeight="1" x14ac:dyDescent="0.3"/>
    <row r="180" ht="26.4" customHeight="1" x14ac:dyDescent="0.3"/>
    <row r="181" ht="26.4" customHeight="1" x14ac:dyDescent="0.3"/>
    <row r="182" ht="26.4" customHeight="1" x14ac:dyDescent="0.3"/>
    <row r="183" ht="26.4" customHeight="1" x14ac:dyDescent="0.3"/>
    <row r="184" ht="26.4" customHeight="1" x14ac:dyDescent="0.3"/>
    <row r="185" ht="26.4" customHeight="1" x14ac:dyDescent="0.3"/>
    <row r="186" ht="26.4" customHeight="1" x14ac:dyDescent="0.3"/>
    <row r="187" ht="26.4" customHeight="1" x14ac:dyDescent="0.3"/>
    <row r="188" ht="26.4" customHeight="1" x14ac:dyDescent="0.3"/>
    <row r="189" ht="26.4" customHeight="1" x14ac:dyDescent="0.3"/>
    <row r="190" ht="26.4" customHeight="1" x14ac:dyDescent="0.3"/>
    <row r="191" ht="26.4" customHeight="1" x14ac:dyDescent="0.3"/>
    <row r="192" ht="26.4" customHeight="1" x14ac:dyDescent="0.3"/>
    <row r="193" ht="26.4" customHeight="1" x14ac:dyDescent="0.3"/>
    <row r="194" ht="26.4" customHeight="1" x14ac:dyDescent="0.3"/>
    <row r="195" ht="26.4" customHeight="1" x14ac:dyDescent="0.3"/>
    <row r="196" ht="26.4" customHeight="1" x14ac:dyDescent="0.3"/>
    <row r="197" ht="26.4" customHeight="1" x14ac:dyDescent="0.3"/>
    <row r="198" ht="26.4" customHeight="1" x14ac:dyDescent="0.3"/>
    <row r="199" ht="26.4" customHeight="1" x14ac:dyDescent="0.3"/>
    <row r="200" ht="26.4" customHeight="1" x14ac:dyDescent="0.3"/>
    <row r="201" ht="26.4" customHeight="1" x14ac:dyDescent="0.3"/>
    <row r="202" ht="26.4" customHeight="1" x14ac:dyDescent="0.3"/>
    <row r="203" ht="26.4" customHeight="1" x14ac:dyDescent="0.3"/>
    <row r="204" ht="26.4" customHeight="1" x14ac:dyDescent="0.3"/>
    <row r="205" ht="26.4" customHeight="1" x14ac:dyDescent="0.3"/>
    <row r="206" ht="26.4" customHeight="1" x14ac:dyDescent="0.3"/>
    <row r="207" ht="26.4" customHeight="1" x14ac:dyDescent="0.3"/>
    <row r="208" ht="26.4" customHeight="1" x14ac:dyDescent="0.3"/>
    <row r="209" ht="26.4" customHeight="1" x14ac:dyDescent="0.3"/>
    <row r="210" ht="26.4" customHeight="1" x14ac:dyDescent="0.3"/>
    <row r="211" ht="26.4" customHeight="1" x14ac:dyDescent="0.3"/>
    <row r="212" ht="26.4" customHeight="1" x14ac:dyDescent="0.3"/>
    <row r="213" ht="26.4" customHeight="1" x14ac:dyDescent="0.3"/>
    <row r="214" ht="26.4" customHeight="1" x14ac:dyDescent="0.3"/>
    <row r="215" ht="26.4" customHeight="1" x14ac:dyDescent="0.3"/>
    <row r="216" ht="26.4" customHeight="1" x14ac:dyDescent="0.3"/>
    <row r="217" ht="26.4" customHeight="1" x14ac:dyDescent="0.3"/>
    <row r="218" ht="26.4" customHeight="1" x14ac:dyDescent="0.3"/>
    <row r="219" ht="26.4" customHeight="1" x14ac:dyDescent="0.3"/>
    <row r="220" ht="26.4" customHeight="1" x14ac:dyDescent="0.3"/>
    <row r="221" ht="26.4" customHeight="1" x14ac:dyDescent="0.3"/>
    <row r="222" ht="26.4" customHeight="1" x14ac:dyDescent="0.3"/>
    <row r="223" ht="26.4" customHeight="1" x14ac:dyDescent="0.3"/>
    <row r="224" ht="26.4" customHeight="1" x14ac:dyDescent="0.3"/>
    <row r="225" ht="26.4" customHeight="1" x14ac:dyDescent="0.3"/>
    <row r="226" ht="26.4" customHeight="1" x14ac:dyDescent="0.3"/>
    <row r="227" ht="26.4" customHeight="1" x14ac:dyDescent="0.3"/>
    <row r="228" ht="26.4" customHeight="1" x14ac:dyDescent="0.3"/>
    <row r="229" ht="26.4" customHeight="1" x14ac:dyDescent="0.3"/>
    <row r="230" ht="26.4" customHeight="1" x14ac:dyDescent="0.3"/>
    <row r="231" ht="26.4" customHeight="1" x14ac:dyDescent="0.3"/>
    <row r="232" ht="26.4" customHeight="1" x14ac:dyDescent="0.3"/>
    <row r="233" ht="26.4" customHeight="1" x14ac:dyDescent="0.3"/>
    <row r="234" ht="26.4" customHeight="1" x14ac:dyDescent="0.3"/>
    <row r="235" ht="26.4" customHeight="1" x14ac:dyDescent="0.3"/>
    <row r="236" ht="26.4" customHeight="1" x14ac:dyDescent="0.3"/>
    <row r="237" ht="26.4" customHeight="1" x14ac:dyDescent="0.3"/>
    <row r="238" ht="26.4" customHeight="1" x14ac:dyDescent="0.3"/>
    <row r="239" ht="26.4" customHeight="1" x14ac:dyDescent="0.3"/>
    <row r="240" ht="26.4" customHeight="1" x14ac:dyDescent="0.3"/>
    <row r="241" ht="26.4" customHeight="1" x14ac:dyDescent="0.3"/>
    <row r="242" ht="26.4" customHeight="1" x14ac:dyDescent="0.3"/>
    <row r="243" ht="26.4" customHeight="1" x14ac:dyDescent="0.3"/>
    <row r="244" ht="26.4" customHeight="1" x14ac:dyDescent="0.3"/>
    <row r="245" ht="26.4" customHeight="1" x14ac:dyDescent="0.3"/>
    <row r="246" ht="26.4" customHeight="1" x14ac:dyDescent="0.3"/>
    <row r="247" ht="26.4" customHeight="1" x14ac:dyDescent="0.3"/>
    <row r="248" ht="26.4" customHeight="1" x14ac:dyDescent="0.3"/>
    <row r="249" ht="26.4" customHeight="1" x14ac:dyDescent="0.3"/>
    <row r="250" ht="26.4" customHeight="1" x14ac:dyDescent="0.3"/>
    <row r="251" ht="26.4" customHeight="1" x14ac:dyDescent="0.3"/>
    <row r="252" ht="26.4" customHeight="1" x14ac:dyDescent="0.3"/>
    <row r="253" ht="26.4" customHeight="1" x14ac:dyDescent="0.3"/>
    <row r="254" ht="26.4" customHeight="1" x14ac:dyDescent="0.3"/>
    <row r="255" ht="26.4" customHeight="1" x14ac:dyDescent="0.3"/>
    <row r="256" ht="26.4" customHeight="1" x14ac:dyDescent="0.3"/>
    <row r="257" ht="26.4" customHeight="1" x14ac:dyDescent="0.3"/>
    <row r="258" ht="26.4" customHeight="1" x14ac:dyDescent="0.3"/>
    <row r="259" ht="26.4" customHeight="1" x14ac:dyDescent="0.3"/>
    <row r="260" ht="26.4" customHeight="1" x14ac:dyDescent="0.3"/>
    <row r="261" ht="26.4" customHeight="1" x14ac:dyDescent="0.3"/>
    <row r="262" ht="26.4" customHeight="1" x14ac:dyDescent="0.3"/>
    <row r="263" ht="26.4" customHeight="1" x14ac:dyDescent="0.3"/>
    <row r="264" ht="26.4" customHeight="1" x14ac:dyDescent="0.3"/>
    <row r="265" ht="26.4" customHeight="1" x14ac:dyDescent="0.3"/>
    <row r="266" ht="26.4" customHeight="1" x14ac:dyDescent="0.3"/>
    <row r="267" ht="26.4" customHeight="1" x14ac:dyDescent="0.3"/>
    <row r="268" ht="26.4" customHeight="1" x14ac:dyDescent="0.3"/>
    <row r="269" ht="26.4" customHeight="1" x14ac:dyDescent="0.3"/>
    <row r="270" ht="26.4" customHeight="1" x14ac:dyDescent="0.3"/>
    <row r="271" ht="26.4" customHeight="1" x14ac:dyDescent="0.3"/>
    <row r="272" ht="26.4" customHeight="1" x14ac:dyDescent="0.3"/>
    <row r="273" ht="26.4" customHeight="1" x14ac:dyDescent="0.3"/>
    <row r="274" ht="26.4" customHeight="1" x14ac:dyDescent="0.3"/>
    <row r="275" ht="26.4" customHeight="1" x14ac:dyDescent="0.3"/>
    <row r="276" ht="26.4" customHeight="1" x14ac:dyDescent="0.3"/>
    <row r="277" ht="26.4" customHeight="1" x14ac:dyDescent="0.3"/>
    <row r="278" ht="26.4" customHeight="1" x14ac:dyDescent="0.3"/>
    <row r="279" ht="26.4" customHeight="1" x14ac:dyDescent="0.3"/>
    <row r="280" ht="26.4" customHeight="1" x14ac:dyDescent="0.3"/>
    <row r="281" ht="26.4" customHeight="1" x14ac:dyDescent="0.3"/>
    <row r="282" ht="26.4" customHeight="1" x14ac:dyDescent="0.3"/>
    <row r="283" ht="26.4" customHeight="1" x14ac:dyDescent="0.3"/>
    <row r="284" ht="26.4" customHeight="1" x14ac:dyDescent="0.3"/>
    <row r="285" ht="26.4" customHeight="1" x14ac:dyDescent="0.3"/>
    <row r="286" ht="26.4" customHeight="1" x14ac:dyDescent="0.3"/>
    <row r="287" ht="26.4" customHeight="1" x14ac:dyDescent="0.3"/>
    <row r="288" ht="26.4" customHeight="1" x14ac:dyDescent="0.3"/>
    <row r="289" ht="26.4" customHeight="1" x14ac:dyDescent="0.3"/>
    <row r="290" ht="26.4" customHeight="1" x14ac:dyDescent="0.3"/>
    <row r="291" ht="26.4" customHeight="1" x14ac:dyDescent="0.3"/>
    <row r="292" ht="26.4" customHeight="1" x14ac:dyDescent="0.3"/>
    <row r="293" ht="26.4" customHeight="1" x14ac:dyDescent="0.3"/>
    <row r="294" ht="26.4" customHeight="1" x14ac:dyDescent="0.3"/>
    <row r="295" ht="26.4" customHeight="1" x14ac:dyDescent="0.3"/>
    <row r="296" ht="26.4" customHeight="1" x14ac:dyDescent="0.3"/>
    <row r="297" ht="26.4" customHeight="1" x14ac:dyDescent="0.3"/>
    <row r="298" ht="26.4" customHeight="1" x14ac:dyDescent="0.3"/>
    <row r="299" ht="26.4" customHeight="1" x14ac:dyDescent="0.3"/>
    <row r="300" ht="26.4" customHeight="1" x14ac:dyDescent="0.3"/>
    <row r="301" ht="26.4" customHeight="1" x14ac:dyDescent="0.3"/>
    <row r="302" ht="26.4" customHeight="1" x14ac:dyDescent="0.3"/>
    <row r="303" ht="26.4" customHeight="1" x14ac:dyDescent="0.3"/>
    <row r="304" ht="26.4" customHeight="1" x14ac:dyDescent="0.3"/>
    <row r="305" ht="26.4" customHeight="1" x14ac:dyDescent="0.3"/>
    <row r="306" ht="26.4" customHeight="1" x14ac:dyDescent="0.3"/>
    <row r="307" ht="26.4" customHeight="1" x14ac:dyDescent="0.3"/>
    <row r="308" ht="26.4" customHeight="1" x14ac:dyDescent="0.3"/>
    <row r="309" ht="26.4" customHeight="1" x14ac:dyDescent="0.3"/>
    <row r="310" ht="26.4" customHeight="1" x14ac:dyDescent="0.3"/>
    <row r="311" ht="26.4" customHeight="1" x14ac:dyDescent="0.3"/>
    <row r="312" ht="26.4" customHeight="1" x14ac:dyDescent="0.3"/>
    <row r="313" ht="26.4" customHeight="1" x14ac:dyDescent="0.3"/>
    <row r="314" ht="26.4" customHeight="1" x14ac:dyDescent="0.3"/>
    <row r="315" ht="26.4" customHeight="1" x14ac:dyDescent="0.3"/>
    <row r="316" ht="26.4" customHeight="1" x14ac:dyDescent="0.3"/>
    <row r="317" ht="26.4" customHeight="1" x14ac:dyDescent="0.3"/>
    <row r="318" ht="26.4" customHeight="1" x14ac:dyDescent="0.3"/>
    <row r="319" ht="26.4" customHeight="1" x14ac:dyDescent="0.3"/>
    <row r="320" ht="26.4" customHeight="1" x14ac:dyDescent="0.3"/>
    <row r="321" ht="26.4" customHeight="1" x14ac:dyDescent="0.3"/>
    <row r="322" ht="26.4" customHeight="1" x14ac:dyDescent="0.3"/>
    <row r="323" ht="26.4" customHeight="1" x14ac:dyDescent="0.3"/>
    <row r="324" ht="26.4" customHeight="1" x14ac:dyDescent="0.3"/>
    <row r="325" ht="26.4" customHeight="1" x14ac:dyDescent="0.3"/>
    <row r="326" ht="26.4" customHeight="1" x14ac:dyDescent="0.3"/>
    <row r="327" ht="26.4" customHeight="1" x14ac:dyDescent="0.3"/>
    <row r="328" ht="26.4" customHeight="1" x14ac:dyDescent="0.3"/>
    <row r="329" ht="26.4" customHeight="1" x14ac:dyDescent="0.3"/>
    <row r="330" ht="26.4" customHeight="1" x14ac:dyDescent="0.3"/>
    <row r="331" ht="26.4" customHeight="1" x14ac:dyDescent="0.3"/>
    <row r="332" ht="26.4" customHeight="1" x14ac:dyDescent="0.3"/>
    <row r="333" ht="26.4" customHeight="1" x14ac:dyDescent="0.3"/>
    <row r="334" ht="26.4" customHeight="1" x14ac:dyDescent="0.3"/>
    <row r="335" ht="26.4" customHeight="1" x14ac:dyDescent="0.3"/>
    <row r="336" ht="26.4" customHeight="1" x14ac:dyDescent="0.3"/>
    <row r="337" ht="26.4" customHeight="1" x14ac:dyDescent="0.3"/>
    <row r="338" ht="26.4" customHeight="1" x14ac:dyDescent="0.3"/>
    <row r="339" ht="26.4" customHeight="1" x14ac:dyDescent="0.3"/>
    <row r="340" ht="26.4" customHeight="1" x14ac:dyDescent="0.3"/>
    <row r="341" ht="26.4" customHeight="1" x14ac:dyDescent="0.3"/>
    <row r="342" ht="26.4" customHeight="1" x14ac:dyDescent="0.3"/>
    <row r="343" ht="26.4" customHeight="1" x14ac:dyDescent="0.3"/>
    <row r="344" ht="26.4" customHeight="1" x14ac:dyDescent="0.3"/>
    <row r="345" ht="26.4" customHeight="1" x14ac:dyDescent="0.3"/>
    <row r="346" ht="26.4" customHeight="1" x14ac:dyDescent="0.3"/>
    <row r="347" ht="26.4" customHeight="1" x14ac:dyDescent="0.3"/>
    <row r="348" ht="26.4" customHeight="1" x14ac:dyDescent="0.3"/>
    <row r="349" ht="26.4" customHeight="1" x14ac:dyDescent="0.3"/>
    <row r="350" ht="26.4" customHeight="1" x14ac:dyDescent="0.3"/>
    <row r="351" ht="26.4" customHeight="1" x14ac:dyDescent="0.3"/>
    <row r="352" ht="26.4" customHeight="1" x14ac:dyDescent="0.3"/>
    <row r="353" ht="26.4" customHeight="1" x14ac:dyDescent="0.3"/>
    <row r="354" ht="26.4" customHeight="1" x14ac:dyDescent="0.3"/>
    <row r="355" ht="26.4" customHeight="1" x14ac:dyDescent="0.3"/>
    <row r="356" ht="26.4" customHeight="1" x14ac:dyDescent="0.3"/>
    <row r="357" ht="26.4" customHeight="1" x14ac:dyDescent="0.3"/>
    <row r="358" ht="26.4" customHeight="1" x14ac:dyDescent="0.3"/>
    <row r="359" ht="26.4" customHeight="1" x14ac:dyDescent="0.3"/>
    <row r="360" ht="26.4" customHeight="1" x14ac:dyDescent="0.3"/>
    <row r="361" ht="26.4" customHeight="1" x14ac:dyDescent="0.3"/>
    <row r="362" ht="26.4" customHeight="1" x14ac:dyDescent="0.3"/>
    <row r="363" ht="26.4" customHeight="1" x14ac:dyDescent="0.3"/>
    <row r="364" ht="26.4" customHeight="1" x14ac:dyDescent="0.3"/>
    <row r="365" ht="26.4" customHeight="1" x14ac:dyDescent="0.3"/>
    <row r="366" ht="26.4" customHeight="1" x14ac:dyDescent="0.3"/>
    <row r="367" ht="26.4" customHeight="1" x14ac:dyDescent="0.3"/>
    <row r="368" ht="26.4" customHeight="1" x14ac:dyDescent="0.3"/>
    <row r="369" ht="26.4" customHeight="1" x14ac:dyDescent="0.3"/>
    <row r="370" ht="26.4" customHeight="1" x14ac:dyDescent="0.3"/>
    <row r="371" ht="26.4" customHeight="1" x14ac:dyDescent="0.3"/>
    <row r="372" ht="26.4" customHeight="1" x14ac:dyDescent="0.3"/>
    <row r="373" ht="26.4" customHeight="1" x14ac:dyDescent="0.3"/>
    <row r="374" ht="26.4" customHeight="1" x14ac:dyDescent="0.3"/>
    <row r="375" ht="26.4" customHeight="1" x14ac:dyDescent="0.3"/>
    <row r="376" ht="26.4" customHeight="1" x14ac:dyDescent="0.3"/>
    <row r="377" ht="26.4" customHeight="1" x14ac:dyDescent="0.3"/>
    <row r="378" ht="26.4" customHeight="1" x14ac:dyDescent="0.3"/>
    <row r="379" ht="26.4" customHeight="1" x14ac:dyDescent="0.3"/>
    <row r="380" ht="26.4" customHeight="1" x14ac:dyDescent="0.3"/>
    <row r="381" ht="26.4" customHeight="1" x14ac:dyDescent="0.3"/>
    <row r="382" ht="26.4" customHeight="1" x14ac:dyDescent="0.3"/>
    <row r="383" ht="26.4" customHeight="1" x14ac:dyDescent="0.3"/>
    <row r="384" ht="26.4" customHeight="1" x14ac:dyDescent="0.3"/>
    <row r="385" ht="26.4" customHeight="1" x14ac:dyDescent="0.3"/>
    <row r="386" ht="26.4" customHeight="1" x14ac:dyDescent="0.3"/>
    <row r="387" ht="26.4" customHeight="1" x14ac:dyDescent="0.3"/>
    <row r="388" ht="26.4" customHeight="1" x14ac:dyDescent="0.3"/>
    <row r="389" ht="26.4" customHeight="1" x14ac:dyDescent="0.3"/>
    <row r="390" ht="26.4" customHeight="1" x14ac:dyDescent="0.3"/>
    <row r="391" ht="26.4" customHeight="1" x14ac:dyDescent="0.3"/>
    <row r="392" ht="26.4" customHeight="1" x14ac:dyDescent="0.3"/>
    <row r="393" ht="26.4" customHeight="1" x14ac:dyDescent="0.3"/>
    <row r="394" ht="26.4" customHeight="1" x14ac:dyDescent="0.3"/>
    <row r="395" ht="26.4" customHeight="1" x14ac:dyDescent="0.3"/>
    <row r="396" ht="26.4" customHeight="1" x14ac:dyDescent="0.3"/>
    <row r="397" ht="26.4" customHeight="1" x14ac:dyDescent="0.3"/>
    <row r="398" ht="26.4" customHeight="1" x14ac:dyDescent="0.3"/>
    <row r="399" ht="26.4" customHeight="1" x14ac:dyDescent="0.3"/>
    <row r="400" ht="26.4" customHeight="1" x14ac:dyDescent="0.3"/>
    <row r="401" ht="26.4" customHeight="1" x14ac:dyDescent="0.3"/>
    <row r="402" ht="26.4" customHeight="1" x14ac:dyDescent="0.3"/>
    <row r="403" ht="26.4" customHeight="1" x14ac:dyDescent="0.3"/>
    <row r="404" ht="26.4" customHeight="1" x14ac:dyDescent="0.3"/>
    <row r="405" ht="26.4" customHeight="1" x14ac:dyDescent="0.3"/>
    <row r="406" ht="26.4" customHeight="1" x14ac:dyDescent="0.3"/>
    <row r="407" ht="26.4" customHeight="1" x14ac:dyDescent="0.3"/>
    <row r="408" ht="26.4" customHeight="1" x14ac:dyDescent="0.3"/>
    <row r="409" ht="26.4" customHeight="1" x14ac:dyDescent="0.3"/>
    <row r="410" ht="26.4" customHeight="1" x14ac:dyDescent="0.3"/>
    <row r="411" ht="26.4" customHeight="1" x14ac:dyDescent="0.3"/>
    <row r="412" ht="26.4" customHeight="1" x14ac:dyDescent="0.3"/>
    <row r="413" ht="26.4" customHeight="1" x14ac:dyDescent="0.3"/>
    <row r="414" ht="26.4" customHeight="1" x14ac:dyDescent="0.3"/>
    <row r="415" ht="26.4" customHeight="1" x14ac:dyDescent="0.3"/>
    <row r="416" ht="26.4" customHeight="1" x14ac:dyDescent="0.3"/>
    <row r="417" ht="26.4" customHeight="1" x14ac:dyDescent="0.3"/>
    <row r="418" ht="26.4" customHeight="1" x14ac:dyDescent="0.3"/>
    <row r="419" ht="26.4" customHeight="1" x14ac:dyDescent="0.3"/>
    <row r="420" ht="26.4" customHeight="1" x14ac:dyDescent="0.3"/>
    <row r="421" ht="26.4" customHeight="1" x14ac:dyDescent="0.3"/>
    <row r="422" ht="26.4" customHeight="1" x14ac:dyDescent="0.3"/>
    <row r="423" ht="26.4" customHeight="1" x14ac:dyDescent="0.3"/>
    <row r="424" ht="26.4" customHeight="1" x14ac:dyDescent="0.3"/>
    <row r="425" ht="26.4" customHeight="1" x14ac:dyDescent="0.3"/>
  </sheetData>
  <autoFilter ref="A1:K1" xr:uid="{A57BD081-1026-499B-923F-F8C3CE0F31F7}"/>
  <conditionalFormatting sqref="K1">
    <cfRule type="cellIs" dxfId="2" priority="1" operator="greaterThan">
      <formula>0</formula>
    </cfRule>
  </conditionalFormatting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B19EBA-F247-4190-A3B6-90B054A3D71B}">
  <sheetPr>
    <tabColor theme="2" tint="-0.499984740745262"/>
  </sheetPr>
  <dimension ref="A1:K155"/>
  <sheetViews>
    <sheetView zoomScale="65" zoomScaleNormal="70" workbookViewId="0">
      <selection activeCell="K4" sqref="K4"/>
    </sheetView>
  </sheetViews>
  <sheetFormatPr defaultRowHeight="14.4" outlineLevelRow="1" x14ac:dyDescent="0.3"/>
  <cols>
    <col min="1" max="1" width="3.6640625" customWidth="1"/>
    <col min="2" max="2" width="42.44140625" customWidth="1"/>
    <col min="4" max="4" width="17.109375" customWidth="1"/>
    <col min="5" max="6" width="11.109375" customWidth="1"/>
    <col min="7" max="7" width="12.44140625" customWidth="1"/>
    <col min="8" max="8" width="16.109375" customWidth="1"/>
    <col min="9" max="9" width="18.44140625" customWidth="1"/>
    <col min="10" max="11" width="9.44140625" customWidth="1"/>
  </cols>
  <sheetData>
    <row r="1" spans="1:11" ht="88.2" customHeight="1" x14ac:dyDescent="0.3">
      <c r="A1" s="275" t="s">
        <v>0</v>
      </c>
      <c r="B1" s="275" t="s">
        <v>1</v>
      </c>
      <c r="C1" s="275" t="s">
        <v>21</v>
      </c>
      <c r="D1" s="275" t="s">
        <v>2</v>
      </c>
      <c r="E1" s="275" t="s">
        <v>3</v>
      </c>
      <c r="F1" s="275" t="s">
        <v>4</v>
      </c>
      <c r="G1" s="275" t="s">
        <v>17</v>
      </c>
      <c r="H1" s="275" t="s">
        <v>18</v>
      </c>
      <c r="I1" s="275" t="s">
        <v>19</v>
      </c>
      <c r="J1" s="275" t="s">
        <v>20</v>
      </c>
      <c r="K1" s="276" t="s">
        <v>985</v>
      </c>
    </row>
    <row r="2" spans="1:11" ht="25.95" customHeight="1" outlineLevel="1" x14ac:dyDescent="0.3">
      <c r="A2" s="271">
        <v>40</v>
      </c>
      <c r="B2" s="88" t="s">
        <v>1280</v>
      </c>
      <c r="C2" s="20" t="s">
        <v>66</v>
      </c>
      <c r="D2" s="3" t="s">
        <v>68</v>
      </c>
      <c r="E2" s="272">
        <v>42765</v>
      </c>
      <c r="F2" s="273">
        <v>4892709</v>
      </c>
      <c r="G2" s="272">
        <v>45774</v>
      </c>
      <c r="H2" s="3" t="s">
        <v>64</v>
      </c>
      <c r="I2" s="274" t="s">
        <v>996</v>
      </c>
      <c r="J2" s="180">
        <v>42</v>
      </c>
      <c r="K2" s="180">
        <v>84</v>
      </c>
    </row>
    <row r="3" spans="1:11" ht="25.95" customHeight="1" outlineLevel="1" x14ac:dyDescent="0.3">
      <c r="A3" s="271">
        <v>87</v>
      </c>
      <c r="B3" s="88" t="s">
        <v>1280</v>
      </c>
      <c r="C3" s="20" t="s">
        <v>66</v>
      </c>
      <c r="D3" s="3" t="s">
        <v>68</v>
      </c>
      <c r="E3" s="272">
        <v>42765</v>
      </c>
      <c r="F3" s="273" t="s">
        <v>114</v>
      </c>
      <c r="G3" s="272">
        <v>45801</v>
      </c>
      <c r="H3" s="3" t="s">
        <v>8</v>
      </c>
      <c r="I3" s="274" t="s">
        <v>1018</v>
      </c>
      <c r="J3" s="180">
        <v>86</v>
      </c>
      <c r="K3" s="180">
        <v>258</v>
      </c>
    </row>
    <row r="4" spans="1:11" ht="25.95" customHeight="1" outlineLevel="1" x14ac:dyDescent="0.3">
      <c r="A4" s="271">
        <v>74</v>
      </c>
      <c r="B4" s="88" t="s">
        <v>1280</v>
      </c>
      <c r="C4" s="20" t="s">
        <v>66</v>
      </c>
      <c r="D4" s="3" t="s">
        <v>68</v>
      </c>
      <c r="E4" s="272">
        <v>42765</v>
      </c>
      <c r="F4" s="273" t="s">
        <v>114</v>
      </c>
      <c r="G4" s="272">
        <v>45802</v>
      </c>
      <c r="H4" s="3" t="s">
        <v>64</v>
      </c>
      <c r="I4" s="274" t="s">
        <v>1018</v>
      </c>
      <c r="J4" s="180">
        <v>71</v>
      </c>
      <c r="K4" s="180">
        <v>142</v>
      </c>
    </row>
    <row r="5" spans="1:11" ht="25.95" customHeight="1" outlineLevel="1" x14ac:dyDescent="0.3">
      <c r="A5" s="271">
        <v>41</v>
      </c>
      <c r="B5" s="88" t="s">
        <v>1280</v>
      </c>
      <c r="C5" s="20" t="s">
        <v>66</v>
      </c>
      <c r="D5" s="3" t="s">
        <v>68</v>
      </c>
      <c r="E5" s="272">
        <v>42765</v>
      </c>
      <c r="F5" s="273" t="s">
        <v>114</v>
      </c>
      <c r="G5" s="272">
        <v>45885</v>
      </c>
      <c r="H5" s="3" t="s">
        <v>64</v>
      </c>
      <c r="I5" s="274" t="s">
        <v>1434</v>
      </c>
      <c r="J5" s="180">
        <v>43</v>
      </c>
      <c r="K5" s="180">
        <v>86</v>
      </c>
    </row>
    <row r="6" spans="1:11" ht="25.95" customHeight="1" outlineLevel="1" x14ac:dyDescent="0.3">
      <c r="A6" s="271">
        <v>46</v>
      </c>
      <c r="B6" s="88" t="s">
        <v>1280</v>
      </c>
      <c r="C6" s="20" t="s">
        <v>66</v>
      </c>
      <c r="D6" s="3" t="s">
        <v>68</v>
      </c>
      <c r="E6" s="272">
        <v>42765</v>
      </c>
      <c r="F6" s="273" t="s">
        <v>114</v>
      </c>
      <c r="G6" s="272">
        <v>45886</v>
      </c>
      <c r="H6" s="3" t="s">
        <v>64</v>
      </c>
      <c r="I6" s="274" t="s">
        <v>1434</v>
      </c>
      <c r="J6" s="180">
        <v>44</v>
      </c>
      <c r="K6" s="180">
        <v>88</v>
      </c>
    </row>
    <row r="7" spans="1:11" ht="25.95" customHeight="1" outlineLevel="1" x14ac:dyDescent="0.3">
      <c r="A7" s="271">
        <v>37</v>
      </c>
      <c r="B7" s="88" t="s">
        <v>1280</v>
      </c>
      <c r="C7" s="20" t="s">
        <v>66</v>
      </c>
      <c r="D7" s="3" t="s">
        <v>68</v>
      </c>
      <c r="E7" s="272">
        <v>42765</v>
      </c>
      <c r="F7" s="273" t="s">
        <v>114</v>
      </c>
      <c r="G7" s="272">
        <v>45941</v>
      </c>
      <c r="H7" s="3" t="s">
        <v>64</v>
      </c>
      <c r="I7" s="274" t="s">
        <v>1563</v>
      </c>
      <c r="J7" s="180">
        <v>36</v>
      </c>
      <c r="K7" s="180">
        <v>72</v>
      </c>
    </row>
    <row r="8" spans="1:11" ht="25.95" customHeight="1" outlineLevel="1" x14ac:dyDescent="0.3">
      <c r="A8" s="271">
        <v>35</v>
      </c>
      <c r="B8" s="88" t="s">
        <v>1280</v>
      </c>
      <c r="C8" s="20" t="s">
        <v>66</v>
      </c>
      <c r="D8" s="3" t="s">
        <v>68</v>
      </c>
      <c r="E8" s="272">
        <v>42765</v>
      </c>
      <c r="F8" s="273" t="s">
        <v>114</v>
      </c>
      <c r="G8" s="272">
        <v>45942</v>
      </c>
      <c r="H8" s="3" t="s">
        <v>64</v>
      </c>
      <c r="I8" s="274" t="s">
        <v>1563</v>
      </c>
      <c r="J8" s="180">
        <v>34</v>
      </c>
      <c r="K8" s="180">
        <v>68</v>
      </c>
    </row>
    <row r="9" spans="1:11" ht="25.95" customHeight="1" thickBot="1" x14ac:dyDescent="0.35">
      <c r="A9" s="277"/>
      <c r="B9" s="277" t="s">
        <v>1280</v>
      </c>
      <c r="C9" s="277"/>
      <c r="D9" s="277" t="s">
        <v>68</v>
      </c>
      <c r="E9" s="277"/>
      <c r="F9" s="277" t="s">
        <v>114</v>
      </c>
      <c r="G9" s="277"/>
      <c r="H9" s="277"/>
      <c r="I9" s="277"/>
      <c r="J9" s="277"/>
      <c r="K9" s="277">
        <f>SUM(K2:K8)</f>
        <v>798</v>
      </c>
    </row>
    <row r="10" spans="1:11" ht="25.95" customHeight="1" outlineLevel="1" x14ac:dyDescent="0.3">
      <c r="A10" s="271">
        <v>44</v>
      </c>
      <c r="B10" s="88" t="s">
        <v>1281</v>
      </c>
      <c r="C10" s="20" t="s">
        <v>66</v>
      </c>
      <c r="D10" s="3" t="s">
        <v>44</v>
      </c>
      <c r="E10" s="272">
        <v>42792</v>
      </c>
      <c r="F10" s="273" t="s">
        <v>1266</v>
      </c>
      <c r="G10" s="272">
        <v>45773</v>
      </c>
      <c r="H10" s="3" t="s">
        <v>64</v>
      </c>
      <c r="I10" s="274" t="s">
        <v>996</v>
      </c>
      <c r="J10" s="180">
        <v>42</v>
      </c>
      <c r="K10" s="180">
        <v>42</v>
      </c>
    </row>
    <row r="11" spans="1:11" ht="25.95" customHeight="1" outlineLevel="1" x14ac:dyDescent="0.3">
      <c r="A11" s="271">
        <v>89</v>
      </c>
      <c r="B11" s="88" t="s">
        <v>1281</v>
      </c>
      <c r="C11" s="20" t="s">
        <v>66</v>
      </c>
      <c r="D11" s="3" t="s">
        <v>44</v>
      </c>
      <c r="E11" s="272">
        <v>42792</v>
      </c>
      <c r="F11" s="273" t="s">
        <v>1266</v>
      </c>
      <c r="G11" s="272">
        <v>45801</v>
      </c>
      <c r="H11" s="3" t="s">
        <v>8</v>
      </c>
      <c r="I11" s="274" t="s">
        <v>1018</v>
      </c>
      <c r="J11" s="180">
        <v>86</v>
      </c>
      <c r="K11" s="180">
        <v>86</v>
      </c>
    </row>
    <row r="12" spans="1:11" ht="25.95" customHeight="1" outlineLevel="1" x14ac:dyDescent="0.3">
      <c r="A12" s="271">
        <v>27</v>
      </c>
      <c r="B12" s="88" t="s">
        <v>1281</v>
      </c>
      <c r="C12" s="20" t="s">
        <v>66</v>
      </c>
      <c r="D12" s="3" t="s">
        <v>44</v>
      </c>
      <c r="E12" s="272">
        <v>42792</v>
      </c>
      <c r="F12" s="273">
        <v>4893175</v>
      </c>
      <c r="G12" s="272">
        <v>45879</v>
      </c>
      <c r="H12" s="3" t="s">
        <v>64</v>
      </c>
      <c r="I12" s="274" t="s">
        <v>426</v>
      </c>
      <c r="J12" s="180">
        <v>25</v>
      </c>
      <c r="K12" s="180">
        <v>50</v>
      </c>
    </row>
    <row r="13" spans="1:11" ht="25.95" customHeight="1" outlineLevel="1" x14ac:dyDescent="0.3">
      <c r="A13" s="271">
        <v>29</v>
      </c>
      <c r="B13" s="88" t="s">
        <v>1281</v>
      </c>
      <c r="C13" s="20" t="s">
        <v>66</v>
      </c>
      <c r="D13" s="3" t="s">
        <v>44</v>
      </c>
      <c r="E13" s="272">
        <v>42792</v>
      </c>
      <c r="F13" s="273">
        <v>4893175</v>
      </c>
      <c r="G13" s="272">
        <v>45879</v>
      </c>
      <c r="H13" s="3" t="s">
        <v>64</v>
      </c>
      <c r="I13" s="274" t="s">
        <v>426</v>
      </c>
      <c r="J13" s="180">
        <v>28</v>
      </c>
      <c r="K13" s="180">
        <v>56</v>
      </c>
    </row>
    <row r="14" spans="1:11" ht="25.95" customHeight="1" thickBot="1" x14ac:dyDescent="0.35">
      <c r="A14" s="277"/>
      <c r="B14" s="277" t="s">
        <v>1281</v>
      </c>
      <c r="C14" s="277"/>
      <c r="D14" s="277" t="s">
        <v>44</v>
      </c>
      <c r="E14" s="277"/>
      <c r="F14" s="277">
        <v>4893175</v>
      </c>
      <c r="G14" s="277"/>
      <c r="H14" s="277"/>
      <c r="I14" s="277"/>
      <c r="J14" s="277"/>
      <c r="K14" s="277">
        <f>SUM(K10:K13)</f>
        <v>234</v>
      </c>
    </row>
    <row r="15" spans="1:11" ht="25.95" customHeight="1" outlineLevel="1" x14ac:dyDescent="0.3">
      <c r="A15" s="271">
        <v>90</v>
      </c>
      <c r="B15" s="88" t="s">
        <v>1306</v>
      </c>
      <c r="C15" s="20" t="s">
        <v>66</v>
      </c>
      <c r="D15" s="3" t="s">
        <v>1766</v>
      </c>
      <c r="E15" s="272">
        <v>42879</v>
      </c>
      <c r="F15" s="273" t="s">
        <v>1307</v>
      </c>
      <c r="G15" s="272">
        <v>45844</v>
      </c>
      <c r="H15" s="3" t="s">
        <v>64</v>
      </c>
      <c r="I15" s="274" t="s">
        <v>1335</v>
      </c>
      <c r="J15" s="180">
        <v>80</v>
      </c>
      <c r="K15" s="180">
        <v>160</v>
      </c>
    </row>
    <row r="16" spans="1:11" ht="25.95" customHeight="1" thickBot="1" x14ac:dyDescent="0.35">
      <c r="A16" s="277"/>
      <c r="B16" s="277" t="s">
        <v>1306</v>
      </c>
      <c r="C16" s="277"/>
      <c r="D16" s="277" t="s">
        <v>1766</v>
      </c>
      <c r="E16" s="277"/>
      <c r="F16" s="277" t="s">
        <v>1307</v>
      </c>
      <c r="G16" s="277"/>
      <c r="H16" s="277"/>
      <c r="I16" s="277"/>
      <c r="J16" s="277"/>
      <c r="K16" s="277">
        <v>160</v>
      </c>
    </row>
    <row r="17" spans="1:11" ht="25.95" customHeight="1" outlineLevel="1" x14ac:dyDescent="0.3">
      <c r="A17" s="271">
        <v>52</v>
      </c>
      <c r="B17" s="88" t="s">
        <v>1532</v>
      </c>
      <c r="C17" s="20" t="s">
        <v>66</v>
      </c>
      <c r="D17" s="3" t="s">
        <v>1663</v>
      </c>
      <c r="E17" s="272">
        <v>42257</v>
      </c>
      <c r="F17" s="273" t="s">
        <v>1534</v>
      </c>
      <c r="G17" s="272">
        <v>45788</v>
      </c>
      <c r="H17" s="3" t="s">
        <v>64</v>
      </c>
      <c r="I17" s="274" t="s">
        <v>1007</v>
      </c>
      <c r="J17" s="180">
        <v>51</v>
      </c>
      <c r="K17" s="180">
        <v>102</v>
      </c>
    </row>
    <row r="18" spans="1:11" ht="25.95" customHeight="1" outlineLevel="1" x14ac:dyDescent="0.3">
      <c r="A18" s="271">
        <v>25</v>
      </c>
      <c r="B18" s="88" t="s">
        <v>1532</v>
      </c>
      <c r="C18" s="20" t="s">
        <v>66</v>
      </c>
      <c r="D18" s="3" t="s">
        <v>1663</v>
      </c>
      <c r="E18" s="272" t="s">
        <v>1533</v>
      </c>
      <c r="F18" s="273" t="s">
        <v>1534</v>
      </c>
      <c r="G18" s="272">
        <v>45928</v>
      </c>
      <c r="H18" s="3" t="s">
        <v>64</v>
      </c>
      <c r="I18" s="274" t="s">
        <v>509</v>
      </c>
      <c r="J18" s="180">
        <v>25</v>
      </c>
      <c r="K18" s="180">
        <v>50</v>
      </c>
    </row>
    <row r="19" spans="1:11" ht="25.95" customHeight="1" thickBot="1" x14ac:dyDescent="0.35">
      <c r="A19" s="277"/>
      <c r="B19" s="277" t="s">
        <v>1532</v>
      </c>
      <c r="C19" s="277"/>
      <c r="D19" s="277" t="s">
        <v>1663</v>
      </c>
      <c r="E19" s="277"/>
      <c r="F19" s="277" t="s">
        <v>1534</v>
      </c>
      <c r="G19" s="277"/>
      <c r="H19" s="277"/>
      <c r="I19" s="277"/>
      <c r="J19" s="277"/>
      <c r="K19" s="277">
        <f>SUM(K17:K18)</f>
        <v>152</v>
      </c>
    </row>
    <row r="20" spans="1:11" ht="25.95" customHeight="1" outlineLevel="1" x14ac:dyDescent="0.3">
      <c r="A20" s="271">
        <v>41</v>
      </c>
      <c r="B20" s="88" t="s">
        <v>1391</v>
      </c>
      <c r="C20" s="20" t="s">
        <v>66</v>
      </c>
      <c r="D20" s="3" t="s">
        <v>1756</v>
      </c>
      <c r="E20" s="272">
        <v>42628</v>
      </c>
      <c r="F20" s="273" t="s">
        <v>1392</v>
      </c>
      <c r="G20" s="272">
        <v>45787</v>
      </c>
      <c r="H20" s="3" t="s">
        <v>64</v>
      </c>
      <c r="I20" s="274" t="s">
        <v>1674</v>
      </c>
      <c r="J20" s="180">
        <v>38</v>
      </c>
      <c r="K20" s="180">
        <v>76</v>
      </c>
    </row>
    <row r="21" spans="1:11" ht="25.95" customHeight="1" outlineLevel="1" x14ac:dyDescent="0.3">
      <c r="A21" s="271">
        <v>41</v>
      </c>
      <c r="B21" s="88" t="s">
        <v>1391</v>
      </c>
      <c r="C21" s="20" t="s">
        <v>66</v>
      </c>
      <c r="D21" s="3" t="s">
        <v>1756</v>
      </c>
      <c r="E21" s="272">
        <v>42628</v>
      </c>
      <c r="F21" s="273" t="s">
        <v>1392</v>
      </c>
      <c r="G21" s="272">
        <v>45858</v>
      </c>
      <c r="H21" s="3" t="s">
        <v>64</v>
      </c>
      <c r="I21" s="274" t="s">
        <v>730</v>
      </c>
      <c r="J21" s="180">
        <v>38</v>
      </c>
      <c r="K21" s="180">
        <v>38</v>
      </c>
    </row>
    <row r="22" spans="1:11" ht="25.95" customHeight="1" thickBot="1" x14ac:dyDescent="0.35">
      <c r="A22" s="277"/>
      <c r="B22" s="277" t="s">
        <v>1391</v>
      </c>
      <c r="C22" s="277"/>
      <c r="D22" s="277" t="s">
        <v>1756</v>
      </c>
      <c r="E22" s="277"/>
      <c r="F22" s="277" t="s">
        <v>1392</v>
      </c>
      <c r="G22" s="277"/>
      <c r="H22" s="277"/>
      <c r="I22" s="277"/>
      <c r="J22" s="277"/>
      <c r="K22" s="277">
        <f>SUM(K20:K21)</f>
        <v>114</v>
      </c>
    </row>
    <row r="23" spans="1:11" ht="25.95" customHeight="1" outlineLevel="1" x14ac:dyDescent="0.3">
      <c r="A23" s="271">
        <v>15</v>
      </c>
      <c r="B23" s="88" t="s">
        <v>743</v>
      </c>
      <c r="C23" s="20" t="s">
        <v>66</v>
      </c>
      <c r="D23" s="3" t="s">
        <v>73</v>
      </c>
      <c r="E23" s="272">
        <v>42655</v>
      </c>
      <c r="F23" s="273" t="s">
        <v>864</v>
      </c>
      <c r="G23" s="272">
        <v>45850</v>
      </c>
      <c r="H23" s="3" t="s">
        <v>11</v>
      </c>
      <c r="I23" s="274" t="s">
        <v>1063</v>
      </c>
      <c r="J23" s="180">
        <v>13</v>
      </c>
      <c r="K23" s="180">
        <v>13</v>
      </c>
    </row>
    <row r="24" spans="1:11" ht="25.95" customHeight="1" outlineLevel="1" x14ac:dyDescent="0.3">
      <c r="A24" s="271">
        <v>47</v>
      </c>
      <c r="B24" s="88" t="s">
        <v>743</v>
      </c>
      <c r="C24" s="20" t="s">
        <v>66</v>
      </c>
      <c r="D24" s="3" t="s">
        <v>73</v>
      </c>
      <c r="E24" s="272">
        <v>42655</v>
      </c>
      <c r="F24" s="273" t="s">
        <v>864</v>
      </c>
      <c r="G24" s="272">
        <v>45857</v>
      </c>
      <c r="H24" s="3" t="s">
        <v>64</v>
      </c>
      <c r="I24" s="274" t="s">
        <v>730</v>
      </c>
      <c r="J24" s="180">
        <v>44</v>
      </c>
      <c r="K24" s="180">
        <v>88</v>
      </c>
    </row>
    <row r="25" spans="1:11" ht="25.95" customHeight="1" thickBot="1" x14ac:dyDescent="0.35">
      <c r="A25" s="277"/>
      <c r="B25" s="277" t="s">
        <v>743</v>
      </c>
      <c r="C25" s="277"/>
      <c r="D25" s="277" t="s">
        <v>73</v>
      </c>
      <c r="E25" s="277"/>
      <c r="F25" s="277" t="s">
        <v>864</v>
      </c>
      <c r="G25" s="277"/>
      <c r="H25" s="277"/>
      <c r="I25" s="277"/>
      <c r="J25" s="277"/>
      <c r="K25" s="277">
        <f>SUM(K23:K24)</f>
        <v>101</v>
      </c>
    </row>
    <row r="26" spans="1:11" ht="25.95" customHeight="1" outlineLevel="1" x14ac:dyDescent="0.3">
      <c r="A26" s="271">
        <v>37</v>
      </c>
      <c r="B26" s="88" t="s">
        <v>1634</v>
      </c>
      <c r="C26" s="20" t="s">
        <v>66</v>
      </c>
      <c r="D26" s="3" t="s">
        <v>429</v>
      </c>
      <c r="E26" s="272">
        <v>42744</v>
      </c>
      <c r="F26" s="273">
        <v>4769174</v>
      </c>
      <c r="G26" s="272">
        <v>45675</v>
      </c>
      <c r="H26" s="3" t="s">
        <v>64</v>
      </c>
      <c r="I26" s="274" t="s">
        <v>566</v>
      </c>
      <c r="J26" s="180">
        <v>36</v>
      </c>
      <c r="K26" s="180">
        <v>36</v>
      </c>
    </row>
    <row r="27" spans="1:11" ht="25.95" customHeight="1" outlineLevel="1" x14ac:dyDescent="0.3">
      <c r="A27" s="271">
        <v>25</v>
      </c>
      <c r="B27" s="88" t="s">
        <v>1634</v>
      </c>
      <c r="C27" s="20" t="s">
        <v>66</v>
      </c>
      <c r="D27" s="3" t="s">
        <v>429</v>
      </c>
      <c r="E27" s="272">
        <v>42744</v>
      </c>
      <c r="F27" s="273" t="s">
        <v>1679</v>
      </c>
      <c r="G27" s="272">
        <v>45787</v>
      </c>
      <c r="H27" s="3" t="s">
        <v>11</v>
      </c>
      <c r="I27" s="274" t="s">
        <v>566</v>
      </c>
      <c r="J27" s="180">
        <v>24</v>
      </c>
      <c r="K27" s="180">
        <v>24</v>
      </c>
    </row>
    <row r="28" spans="1:11" ht="25.95" customHeight="1" outlineLevel="1" x14ac:dyDescent="0.3">
      <c r="A28" s="271">
        <v>13</v>
      </c>
      <c r="B28" s="88" t="s">
        <v>1634</v>
      </c>
      <c r="C28" s="20" t="s">
        <v>66</v>
      </c>
      <c r="D28" s="3" t="s">
        <v>429</v>
      </c>
      <c r="E28" s="272">
        <v>42744</v>
      </c>
      <c r="F28" s="273">
        <v>4769174</v>
      </c>
      <c r="G28" s="272">
        <v>45808</v>
      </c>
      <c r="H28" s="3" t="s">
        <v>11</v>
      </c>
      <c r="I28" s="274" t="s">
        <v>1618</v>
      </c>
      <c r="J28" s="180">
        <v>11</v>
      </c>
      <c r="K28" s="180">
        <v>11</v>
      </c>
    </row>
    <row r="29" spans="1:11" ht="25.95" customHeight="1" thickBot="1" x14ac:dyDescent="0.35">
      <c r="A29" s="277"/>
      <c r="B29" s="277" t="s">
        <v>1634</v>
      </c>
      <c r="C29" s="277"/>
      <c r="D29" s="277" t="s">
        <v>429</v>
      </c>
      <c r="E29" s="277"/>
      <c r="F29" s="277">
        <v>4769174</v>
      </c>
      <c r="G29" s="277"/>
      <c r="H29" s="277"/>
      <c r="I29" s="277"/>
      <c r="J29" s="277"/>
      <c r="K29" s="277">
        <f>SUM(K26:K28)</f>
        <v>71</v>
      </c>
    </row>
    <row r="30" spans="1:11" ht="25.95" customHeight="1" outlineLevel="1" x14ac:dyDescent="0.3">
      <c r="A30" s="271">
        <v>33</v>
      </c>
      <c r="B30" s="88" t="s">
        <v>759</v>
      </c>
      <c r="C30" s="20" t="s">
        <v>66</v>
      </c>
      <c r="D30" s="3" t="s">
        <v>41</v>
      </c>
      <c r="E30" s="272">
        <v>42799</v>
      </c>
      <c r="F30" s="273" t="s">
        <v>904</v>
      </c>
      <c r="G30" s="272">
        <v>45864</v>
      </c>
      <c r="H30" s="3" t="s">
        <v>64</v>
      </c>
      <c r="I30" s="274" t="s">
        <v>566</v>
      </c>
      <c r="J30" s="180">
        <v>31</v>
      </c>
      <c r="K30" s="180">
        <v>62</v>
      </c>
    </row>
    <row r="31" spans="1:11" ht="25.95" customHeight="1" thickBot="1" x14ac:dyDescent="0.35">
      <c r="A31" s="277"/>
      <c r="B31" s="277" t="s">
        <v>759</v>
      </c>
      <c r="C31" s="277"/>
      <c r="D31" s="277" t="s">
        <v>41</v>
      </c>
      <c r="E31" s="277"/>
      <c r="F31" s="277" t="s">
        <v>904</v>
      </c>
      <c r="G31" s="277"/>
      <c r="H31" s="277"/>
      <c r="I31" s="277"/>
      <c r="J31" s="277"/>
      <c r="K31" s="277">
        <v>62</v>
      </c>
    </row>
    <row r="32" spans="1:11" ht="25.95" customHeight="1" outlineLevel="1" x14ac:dyDescent="0.3">
      <c r="A32" s="271">
        <v>33</v>
      </c>
      <c r="B32" s="88" t="s">
        <v>1780</v>
      </c>
      <c r="C32" s="20" t="s">
        <v>66</v>
      </c>
      <c r="D32" s="3" t="s">
        <v>1771</v>
      </c>
      <c r="E32" s="272">
        <v>41576</v>
      </c>
      <c r="F32" s="273" t="s">
        <v>1477</v>
      </c>
      <c r="G32" s="272">
        <v>45906</v>
      </c>
      <c r="H32" s="3" t="s">
        <v>64</v>
      </c>
      <c r="I32" s="274" t="s">
        <v>1478</v>
      </c>
      <c r="J32" s="180">
        <v>26</v>
      </c>
      <c r="K32" s="180">
        <v>52</v>
      </c>
    </row>
    <row r="33" spans="1:11" ht="25.95" customHeight="1" thickBot="1" x14ac:dyDescent="0.35">
      <c r="A33" s="277"/>
      <c r="B33" s="277" t="s">
        <v>1780</v>
      </c>
      <c r="C33" s="277"/>
      <c r="D33" s="277" t="s">
        <v>1771</v>
      </c>
      <c r="E33" s="277"/>
      <c r="F33" s="277" t="s">
        <v>1477</v>
      </c>
      <c r="G33" s="277"/>
      <c r="H33" s="277"/>
      <c r="I33" s="277"/>
      <c r="J33" s="277"/>
      <c r="K33" s="277">
        <v>52</v>
      </c>
    </row>
    <row r="34" spans="1:11" ht="25.95" customHeight="1" outlineLevel="1" x14ac:dyDescent="0.3">
      <c r="A34" s="271">
        <v>29</v>
      </c>
      <c r="B34" s="88" t="s">
        <v>1224</v>
      </c>
      <c r="C34" s="20" t="s">
        <v>66</v>
      </c>
      <c r="D34" s="3" t="s">
        <v>73</v>
      </c>
      <c r="E34" s="272" t="s">
        <v>1537</v>
      </c>
      <c r="F34" s="273" t="s">
        <v>1092</v>
      </c>
      <c r="G34" s="272">
        <v>45928</v>
      </c>
      <c r="H34" s="3" t="s">
        <v>11</v>
      </c>
      <c r="I34" s="274" t="s">
        <v>509</v>
      </c>
      <c r="J34" s="180">
        <v>27</v>
      </c>
      <c r="K34" s="180">
        <v>27</v>
      </c>
    </row>
    <row r="35" spans="1:11" ht="25.95" customHeight="1" thickBot="1" x14ac:dyDescent="0.35">
      <c r="A35" s="277"/>
      <c r="B35" s="277" t="s">
        <v>1224</v>
      </c>
      <c r="C35" s="277"/>
      <c r="D35" s="277" t="s">
        <v>73</v>
      </c>
      <c r="E35" s="277"/>
      <c r="F35" s="277" t="s">
        <v>1092</v>
      </c>
      <c r="G35" s="277"/>
      <c r="H35" s="277"/>
      <c r="I35" s="277"/>
      <c r="J35" s="277"/>
      <c r="K35" s="277">
        <v>27</v>
      </c>
    </row>
    <row r="36" spans="1:11" ht="25.95" customHeight="1" outlineLevel="1" x14ac:dyDescent="0.3">
      <c r="A36" s="271">
        <v>20</v>
      </c>
      <c r="B36" s="88" t="s">
        <v>298</v>
      </c>
      <c r="C36" s="20" t="s">
        <v>66</v>
      </c>
      <c r="D36" s="3" t="s">
        <v>1774</v>
      </c>
      <c r="E36" s="272">
        <v>42044</v>
      </c>
      <c r="F36" s="273" t="s">
        <v>310</v>
      </c>
      <c r="G36" s="272">
        <v>45921</v>
      </c>
      <c r="H36" s="3" t="s">
        <v>11</v>
      </c>
      <c r="I36" s="274" t="s">
        <v>318</v>
      </c>
      <c r="J36" s="180">
        <v>20</v>
      </c>
      <c r="K36" s="180">
        <v>20</v>
      </c>
    </row>
    <row r="37" spans="1:11" ht="25.95" customHeight="1" thickBot="1" x14ac:dyDescent="0.35">
      <c r="A37" s="277"/>
      <c r="B37" s="277" t="s">
        <v>298</v>
      </c>
      <c r="C37" s="277"/>
      <c r="D37" s="277" t="s">
        <v>1774</v>
      </c>
      <c r="E37" s="277"/>
      <c r="F37" s="277" t="s">
        <v>310</v>
      </c>
      <c r="G37" s="277"/>
      <c r="H37" s="277"/>
      <c r="I37" s="277"/>
      <c r="J37" s="277"/>
      <c r="K37" s="277">
        <v>20</v>
      </c>
    </row>
    <row r="38" spans="1:11" ht="25.95" customHeight="1" outlineLevel="1" x14ac:dyDescent="0.3">
      <c r="A38" s="271">
        <v>19</v>
      </c>
      <c r="B38" s="88" t="s">
        <v>1700</v>
      </c>
      <c r="C38" s="20" t="s">
        <v>66</v>
      </c>
      <c r="D38" s="3"/>
      <c r="E38" s="272">
        <v>42676</v>
      </c>
      <c r="F38" s="273" t="s">
        <v>1684</v>
      </c>
      <c r="G38" s="272">
        <v>45794</v>
      </c>
      <c r="H38" s="3" t="s">
        <v>11</v>
      </c>
      <c r="I38" s="274" t="s">
        <v>1685</v>
      </c>
      <c r="J38" s="180">
        <v>19</v>
      </c>
      <c r="K38" s="180">
        <v>19</v>
      </c>
    </row>
    <row r="39" spans="1:11" ht="25.95" customHeight="1" thickBot="1" x14ac:dyDescent="0.35">
      <c r="A39" s="277"/>
      <c r="B39" s="277" t="s">
        <v>1700</v>
      </c>
      <c r="C39" s="277"/>
      <c r="D39" s="277"/>
      <c r="E39" s="277"/>
      <c r="F39" s="277" t="s">
        <v>1684</v>
      </c>
      <c r="G39" s="277"/>
      <c r="H39" s="277"/>
      <c r="I39" s="277"/>
      <c r="J39" s="277"/>
      <c r="K39" s="277">
        <v>19</v>
      </c>
    </row>
    <row r="40" spans="1:11" ht="25.95" customHeight="1" outlineLevel="1" x14ac:dyDescent="0.3">
      <c r="A40" s="271">
        <v>14</v>
      </c>
      <c r="B40" s="88" t="s">
        <v>1643</v>
      </c>
      <c r="C40" s="20" t="s">
        <v>66</v>
      </c>
      <c r="D40" s="3" t="s">
        <v>1182</v>
      </c>
      <c r="E40" s="272">
        <v>42598</v>
      </c>
      <c r="F40" s="273" t="s">
        <v>1644</v>
      </c>
      <c r="G40" s="272">
        <v>45703</v>
      </c>
      <c r="H40" s="3" t="s">
        <v>11</v>
      </c>
      <c r="I40" s="274" t="s">
        <v>988</v>
      </c>
      <c r="J40" s="180">
        <v>13</v>
      </c>
      <c r="K40" s="180">
        <v>13</v>
      </c>
    </row>
    <row r="41" spans="1:11" ht="25.95" customHeight="1" thickBot="1" x14ac:dyDescent="0.35">
      <c r="A41" s="277"/>
      <c r="B41" s="277" t="s">
        <v>1643</v>
      </c>
      <c r="C41" s="277"/>
      <c r="D41" s="277" t="s">
        <v>1182</v>
      </c>
      <c r="E41" s="277"/>
      <c r="F41" s="277" t="s">
        <v>1644</v>
      </c>
      <c r="G41" s="277"/>
      <c r="H41" s="277"/>
      <c r="I41" s="277"/>
      <c r="J41" s="277"/>
      <c r="K41" s="277">
        <v>13</v>
      </c>
    </row>
    <row r="42" spans="1:11" ht="25.95" customHeight="1" outlineLevel="1" x14ac:dyDescent="0.3">
      <c r="A42" s="271">
        <v>11</v>
      </c>
      <c r="B42" s="88" t="s">
        <v>530</v>
      </c>
      <c r="C42" s="20" t="s">
        <v>66</v>
      </c>
      <c r="D42" s="3" t="s">
        <v>44</v>
      </c>
      <c r="E42" s="272">
        <v>43047</v>
      </c>
      <c r="F42" s="273" t="s">
        <v>503</v>
      </c>
      <c r="G42" s="272">
        <v>45970</v>
      </c>
      <c r="H42" s="3" t="s">
        <v>11</v>
      </c>
      <c r="I42" s="274" t="s">
        <v>1094</v>
      </c>
      <c r="J42" s="180">
        <v>10</v>
      </c>
      <c r="K42" s="180">
        <v>10</v>
      </c>
    </row>
    <row r="43" spans="1:11" ht="25.95" customHeight="1" thickBot="1" x14ac:dyDescent="0.35">
      <c r="A43" s="277"/>
      <c r="B43" s="277" t="s">
        <v>530</v>
      </c>
      <c r="C43" s="277"/>
      <c r="D43" s="277" t="s">
        <v>44</v>
      </c>
      <c r="E43" s="277"/>
      <c r="F43" s="277" t="s">
        <v>503</v>
      </c>
      <c r="G43" s="277"/>
      <c r="H43" s="277"/>
      <c r="I43" s="277"/>
      <c r="J43" s="277"/>
      <c r="K43" s="277">
        <v>10</v>
      </c>
    </row>
    <row r="44" spans="1:11" ht="25.95" customHeight="1" outlineLevel="1" x14ac:dyDescent="0.3">
      <c r="A44" s="271">
        <v>13</v>
      </c>
      <c r="B44" s="88" t="s">
        <v>1705</v>
      </c>
      <c r="C44" s="20" t="s">
        <v>66</v>
      </c>
      <c r="D44" s="3" t="s">
        <v>1766</v>
      </c>
      <c r="E44" s="272">
        <v>42879</v>
      </c>
      <c r="F44" s="273" t="s">
        <v>1307</v>
      </c>
      <c r="G44" s="272">
        <v>45829</v>
      </c>
      <c r="H44" s="3" t="s">
        <v>11</v>
      </c>
      <c r="I44" s="274" t="s">
        <v>426</v>
      </c>
      <c r="J44" s="180">
        <v>10</v>
      </c>
      <c r="K44" s="180">
        <v>10</v>
      </c>
    </row>
    <row r="45" spans="1:11" ht="25.95" customHeight="1" thickBot="1" x14ac:dyDescent="0.35">
      <c r="A45" s="277"/>
      <c r="B45" s="277" t="s">
        <v>1705</v>
      </c>
      <c r="C45" s="277"/>
      <c r="D45" s="277" t="s">
        <v>1766</v>
      </c>
      <c r="E45" s="277"/>
      <c r="F45" s="277" t="s">
        <v>1307</v>
      </c>
      <c r="G45" s="277"/>
      <c r="H45" s="277"/>
      <c r="I45" s="277"/>
      <c r="J45" s="277"/>
      <c r="K45" s="277">
        <v>10</v>
      </c>
    </row>
    <row r="46" spans="1:11" ht="25.5" customHeight="1" x14ac:dyDescent="0.3"/>
    <row r="47" spans="1:11" ht="25.5" customHeight="1" x14ac:dyDescent="0.3"/>
    <row r="48" spans="1:11" ht="25.5" customHeight="1" x14ac:dyDescent="0.3"/>
    <row r="49" ht="25.5" customHeight="1" x14ac:dyDescent="0.3"/>
    <row r="50" ht="25.5" customHeight="1" x14ac:dyDescent="0.3"/>
    <row r="51" ht="25.5" customHeight="1" x14ac:dyDescent="0.3"/>
    <row r="52" ht="25.5" customHeight="1" x14ac:dyDescent="0.3"/>
    <row r="53" ht="25.5" customHeight="1" x14ac:dyDescent="0.3"/>
    <row r="54" ht="25.5" customHeight="1" x14ac:dyDescent="0.3"/>
    <row r="55" ht="25.5" customHeight="1" x14ac:dyDescent="0.3"/>
    <row r="56" ht="25.5" customHeight="1" x14ac:dyDescent="0.3"/>
    <row r="57" ht="25.5" customHeight="1" x14ac:dyDescent="0.3"/>
    <row r="58" ht="25.5" customHeight="1" x14ac:dyDescent="0.3"/>
    <row r="59" ht="25.5" customHeight="1" x14ac:dyDescent="0.3"/>
    <row r="60" ht="25.5" customHeight="1" x14ac:dyDescent="0.3"/>
    <row r="61" ht="25.5" customHeight="1" x14ac:dyDescent="0.3"/>
    <row r="62" ht="25.5" customHeight="1" x14ac:dyDescent="0.3"/>
    <row r="63" ht="25.5" customHeight="1" x14ac:dyDescent="0.3"/>
    <row r="64" ht="25.5" customHeight="1" x14ac:dyDescent="0.3"/>
    <row r="65" ht="25.5" customHeight="1" x14ac:dyDescent="0.3"/>
    <row r="66" ht="25.5" customHeight="1" x14ac:dyDescent="0.3"/>
    <row r="67" ht="25.5" customHeight="1" x14ac:dyDescent="0.3"/>
    <row r="68" ht="25.5" customHeight="1" x14ac:dyDescent="0.3"/>
    <row r="69" ht="25.5" customHeight="1" x14ac:dyDescent="0.3"/>
    <row r="70" ht="25.5" customHeight="1" x14ac:dyDescent="0.3"/>
    <row r="71" ht="25.5" customHeight="1" x14ac:dyDescent="0.3"/>
    <row r="72" ht="25.5" customHeight="1" x14ac:dyDescent="0.3"/>
    <row r="73" ht="25.5" customHeight="1" x14ac:dyDescent="0.3"/>
    <row r="74" ht="25.5" customHeight="1" x14ac:dyDescent="0.3"/>
    <row r="75" ht="25.5" customHeight="1" x14ac:dyDescent="0.3"/>
    <row r="76" ht="25.5" customHeight="1" x14ac:dyDescent="0.3"/>
    <row r="77" ht="25.5" customHeight="1" x14ac:dyDescent="0.3"/>
    <row r="78" ht="25.5" customHeight="1" x14ac:dyDescent="0.3"/>
    <row r="79" ht="25.5" customHeight="1" x14ac:dyDescent="0.3"/>
    <row r="80" ht="25.5" customHeight="1" x14ac:dyDescent="0.3"/>
    <row r="81" ht="25.5" customHeight="1" x14ac:dyDescent="0.3"/>
    <row r="82" ht="25.5" customHeight="1" x14ac:dyDescent="0.3"/>
    <row r="83" ht="25.5" customHeight="1" x14ac:dyDescent="0.3"/>
    <row r="84" ht="25.5" customHeight="1" x14ac:dyDescent="0.3"/>
    <row r="85" ht="25.5" customHeight="1" x14ac:dyDescent="0.3"/>
    <row r="86" ht="25.5" customHeight="1" x14ac:dyDescent="0.3"/>
    <row r="87" ht="25.5" customHeight="1" x14ac:dyDescent="0.3"/>
    <row r="88" ht="25.5" customHeight="1" x14ac:dyDescent="0.3"/>
    <row r="89" ht="25.5" customHeight="1" x14ac:dyDescent="0.3"/>
    <row r="90" ht="25.5" customHeight="1" x14ac:dyDescent="0.3"/>
    <row r="91" ht="25.5" customHeight="1" x14ac:dyDescent="0.3"/>
    <row r="92" ht="25.5" customHeight="1" x14ac:dyDescent="0.3"/>
    <row r="93" ht="25.5" customHeight="1" x14ac:dyDescent="0.3"/>
    <row r="94" ht="25.5" customHeight="1" x14ac:dyDescent="0.3"/>
    <row r="95" ht="25.5" customHeight="1" x14ac:dyDescent="0.3"/>
    <row r="96" ht="25.5" customHeight="1" x14ac:dyDescent="0.3"/>
    <row r="97" ht="25.5" customHeight="1" x14ac:dyDescent="0.3"/>
    <row r="98" ht="25.5" customHeight="1" x14ac:dyDescent="0.3"/>
    <row r="99" ht="25.5" customHeight="1" x14ac:dyDescent="0.3"/>
    <row r="100" ht="25.5" customHeight="1" x14ac:dyDescent="0.3"/>
    <row r="101" ht="25.5" customHeight="1" x14ac:dyDescent="0.3"/>
    <row r="102" ht="25.5" customHeight="1" x14ac:dyDescent="0.3"/>
    <row r="103" ht="25.5" customHeight="1" x14ac:dyDescent="0.3"/>
    <row r="104" ht="25.5" customHeight="1" x14ac:dyDescent="0.3"/>
    <row r="105" ht="25.5" customHeight="1" x14ac:dyDescent="0.3"/>
    <row r="106" ht="25.5" customHeight="1" x14ac:dyDescent="0.3"/>
    <row r="107" ht="25.5" customHeight="1" x14ac:dyDescent="0.3"/>
    <row r="108" ht="25.5" customHeight="1" x14ac:dyDescent="0.3"/>
    <row r="109" ht="25.5" customHeight="1" x14ac:dyDescent="0.3"/>
    <row r="110" ht="25.5" customHeight="1" x14ac:dyDescent="0.3"/>
    <row r="111" ht="25.5" customHeight="1" x14ac:dyDescent="0.3"/>
    <row r="112" ht="25.5" customHeight="1" x14ac:dyDescent="0.3"/>
    <row r="113" ht="25.5" customHeight="1" x14ac:dyDescent="0.3"/>
    <row r="114" ht="25.5" customHeight="1" x14ac:dyDescent="0.3"/>
    <row r="115" ht="25.5" customHeight="1" x14ac:dyDescent="0.3"/>
    <row r="116" ht="25.5" customHeight="1" x14ac:dyDescent="0.3"/>
    <row r="117" ht="25.5" customHeight="1" x14ac:dyDescent="0.3"/>
    <row r="118" ht="25.5" customHeight="1" x14ac:dyDescent="0.3"/>
    <row r="119" ht="25.5" customHeight="1" x14ac:dyDescent="0.3"/>
    <row r="120" ht="25.5" customHeight="1" x14ac:dyDescent="0.3"/>
    <row r="121" ht="25.5" customHeight="1" x14ac:dyDescent="0.3"/>
    <row r="122" ht="25.5" customHeight="1" x14ac:dyDescent="0.3"/>
    <row r="123" ht="25.5" customHeight="1" x14ac:dyDescent="0.3"/>
    <row r="124" ht="25.5" customHeight="1" x14ac:dyDescent="0.3"/>
    <row r="125" ht="25.5" customHeight="1" x14ac:dyDescent="0.3"/>
    <row r="126" ht="25.5" customHeight="1" x14ac:dyDescent="0.3"/>
    <row r="127" ht="25.5" customHeight="1" x14ac:dyDescent="0.3"/>
    <row r="128" ht="25.5" customHeight="1" x14ac:dyDescent="0.3"/>
    <row r="129" ht="25.5" customHeight="1" x14ac:dyDescent="0.3"/>
    <row r="130" ht="25.5" customHeight="1" x14ac:dyDescent="0.3"/>
    <row r="131" ht="25.5" customHeight="1" x14ac:dyDescent="0.3"/>
    <row r="132" ht="25.5" customHeight="1" x14ac:dyDescent="0.3"/>
    <row r="133" ht="25.5" customHeight="1" x14ac:dyDescent="0.3"/>
    <row r="134" ht="25.5" customHeight="1" x14ac:dyDescent="0.3"/>
    <row r="135" ht="25.5" customHeight="1" x14ac:dyDescent="0.3"/>
    <row r="136" ht="25.5" customHeight="1" x14ac:dyDescent="0.3"/>
    <row r="137" ht="25.5" customHeight="1" x14ac:dyDescent="0.3"/>
    <row r="138" ht="25.5" customHeight="1" x14ac:dyDescent="0.3"/>
    <row r="139" ht="25.5" customHeight="1" x14ac:dyDescent="0.3"/>
    <row r="140" ht="25.5" customHeight="1" x14ac:dyDescent="0.3"/>
    <row r="141" ht="25.5" customHeight="1" x14ac:dyDescent="0.3"/>
    <row r="142" ht="25.5" customHeight="1" x14ac:dyDescent="0.3"/>
    <row r="143" ht="25.5" customHeight="1" x14ac:dyDescent="0.3"/>
    <row r="144" ht="25.5" customHeight="1" x14ac:dyDescent="0.3"/>
    <row r="145" ht="25.5" customHeight="1" x14ac:dyDescent="0.3"/>
    <row r="146" ht="25.5" customHeight="1" x14ac:dyDescent="0.3"/>
    <row r="147" ht="25.5" customHeight="1" x14ac:dyDescent="0.3"/>
    <row r="148" ht="25.5" customHeight="1" x14ac:dyDescent="0.3"/>
    <row r="149" ht="25.5" customHeight="1" x14ac:dyDescent="0.3"/>
    <row r="150" ht="25.5" customHeight="1" x14ac:dyDescent="0.3"/>
    <row r="151" ht="25.5" customHeight="1" x14ac:dyDescent="0.3"/>
    <row r="152" ht="25.5" customHeight="1" x14ac:dyDescent="0.3"/>
    <row r="153" ht="25.5" customHeight="1" x14ac:dyDescent="0.3"/>
    <row r="154" ht="25.5" customHeight="1" x14ac:dyDescent="0.3"/>
    <row r="155" ht="25.5" customHeight="1" x14ac:dyDescent="0.3"/>
  </sheetData>
  <autoFilter ref="A1:K1" xr:uid="{32293EDF-1838-41A2-8CE4-A40C06364614}"/>
  <conditionalFormatting sqref="K1">
    <cfRule type="cellIs" dxfId="1" priority="1" operator="greaterThan">
      <formula>0</formula>
    </cfRule>
  </conditionalFormatting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A6B586-A428-44B2-8567-81BD5743ADFC}">
  <dimension ref="A1:D58"/>
  <sheetViews>
    <sheetView workbookViewId="0">
      <selection activeCell="G38" sqref="G38"/>
    </sheetView>
  </sheetViews>
  <sheetFormatPr defaultRowHeight="14.4" x14ac:dyDescent="0.3"/>
  <cols>
    <col min="1" max="1" width="37.33203125" customWidth="1"/>
    <col min="2" max="2" width="30" customWidth="1"/>
  </cols>
  <sheetData>
    <row r="1" spans="1:4" x14ac:dyDescent="0.3">
      <c r="A1" s="268" t="s">
        <v>1268</v>
      </c>
      <c r="B1" s="270">
        <v>774</v>
      </c>
      <c r="C1" s="270"/>
      <c r="D1" s="270">
        <v>774</v>
      </c>
    </row>
    <row r="2" spans="1:4" x14ac:dyDescent="0.3">
      <c r="A2" s="268" t="s">
        <v>1270</v>
      </c>
      <c r="B2" s="270">
        <v>520</v>
      </c>
      <c r="C2" s="270"/>
      <c r="D2" s="270">
        <v>520</v>
      </c>
    </row>
    <row r="3" spans="1:4" x14ac:dyDescent="0.3">
      <c r="A3" s="268" t="s">
        <v>1269</v>
      </c>
      <c r="B3" s="270">
        <v>260</v>
      </c>
      <c r="C3" s="270"/>
      <c r="D3" s="270">
        <v>260</v>
      </c>
    </row>
    <row r="4" spans="1:4" x14ac:dyDescent="0.3">
      <c r="A4" s="278" t="s">
        <v>1422</v>
      </c>
      <c r="B4" s="270">
        <v>181</v>
      </c>
      <c r="C4" s="270"/>
      <c r="D4" s="270">
        <v>181</v>
      </c>
    </row>
    <row r="5" spans="1:4" x14ac:dyDescent="0.3">
      <c r="A5" s="268" t="s">
        <v>1382</v>
      </c>
      <c r="B5" s="270">
        <v>166</v>
      </c>
      <c r="C5" s="270"/>
      <c r="D5" s="270">
        <v>166</v>
      </c>
    </row>
    <row r="6" spans="1:4" x14ac:dyDescent="0.3">
      <c r="A6" s="268" t="s">
        <v>1660</v>
      </c>
      <c r="B6" s="270">
        <v>164</v>
      </c>
      <c r="C6" s="270"/>
      <c r="D6" s="270">
        <v>164</v>
      </c>
    </row>
    <row r="7" spans="1:4" x14ac:dyDescent="0.3">
      <c r="A7" s="268" t="s">
        <v>1338</v>
      </c>
      <c r="B7" s="270">
        <v>160</v>
      </c>
      <c r="C7" s="270"/>
      <c r="D7" s="270">
        <v>160</v>
      </c>
    </row>
    <row r="8" spans="1:4" x14ac:dyDescent="0.3">
      <c r="A8" s="268" t="s">
        <v>1714</v>
      </c>
      <c r="B8" s="270">
        <v>153</v>
      </c>
      <c r="C8" s="270"/>
      <c r="D8" s="270">
        <v>153</v>
      </c>
    </row>
    <row r="9" spans="1:4" x14ac:dyDescent="0.3">
      <c r="A9" s="268" t="s">
        <v>1729</v>
      </c>
      <c r="B9" s="270">
        <v>140</v>
      </c>
      <c r="C9" s="270"/>
      <c r="D9" s="270">
        <v>140</v>
      </c>
    </row>
    <row r="10" spans="1:4" x14ac:dyDescent="0.3">
      <c r="A10" s="268" t="s">
        <v>1444</v>
      </c>
      <c r="B10" s="270">
        <v>126</v>
      </c>
      <c r="C10" s="270"/>
      <c r="D10" s="270">
        <v>126</v>
      </c>
    </row>
    <row r="11" spans="1:4" x14ac:dyDescent="0.3">
      <c r="A11" s="268" t="s">
        <v>1621</v>
      </c>
      <c r="B11" s="270">
        <v>86</v>
      </c>
      <c r="C11" s="270"/>
      <c r="D11" s="270">
        <v>86</v>
      </c>
    </row>
    <row r="12" spans="1:4" x14ac:dyDescent="0.3">
      <c r="A12" s="268" t="s">
        <v>1271</v>
      </c>
      <c r="B12" s="270">
        <v>86</v>
      </c>
      <c r="C12" s="270"/>
      <c r="D12" s="270">
        <v>86</v>
      </c>
    </row>
    <row r="13" spans="1:4" x14ac:dyDescent="0.3">
      <c r="A13" s="268" t="s">
        <v>1589</v>
      </c>
      <c r="B13" s="270">
        <v>68</v>
      </c>
      <c r="C13" s="270"/>
      <c r="D13" s="270">
        <v>68</v>
      </c>
    </row>
    <row r="14" spans="1:4" x14ac:dyDescent="0.3">
      <c r="A14" s="268" t="s">
        <v>1715</v>
      </c>
      <c r="B14" s="270">
        <v>62</v>
      </c>
      <c r="C14" s="270"/>
      <c r="D14" s="270">
        <v>62</v>
      </c>
    </row>
    <row r="15" spans="1:4" x14ac:dyDescent="0.3">
      <c r="A15" s="268" t="s">
        <v>1709</v>
      </c>
      <c r="B15" s="270">
        <v>44</v>
      </c>
      <c r="C15" s="270"/>
      <c r="D15" s="270">
        <v>44</v>
      </c>
    </row>
    <row r="16" spans="1:4" x14ac:dyDescent="0.3">
      <c r="A16" s="268" t="s">
        <v>1738</v>
      </c>
      <c r="B16" s="270">
        <v>29</v>
      </c>
      <c r="C16" s="270"/>
      <c r="D16" s="270">
        <v>29</v>
      </c>
    </row>
    <row r="17" spans="1:4" x14ac:dyDescent="0.3">
      <c r="A17" s="268" t="s">
        <v>1728</v>
      </c>
      <c r="B17" s="270">
        <v>20</v>
      </c>
      <c r="C17" s="270"/>
      <c r="D17" s="270">
        <v>20</v>
      </c>
    </row>
    <row r="18" spans="1:4" x14ac:dyDescent="0.3">
      <c r="A18" s="268" t="s">
        <v>1409</v>
      </c>
      <c r="B18" s="270">
        <v>14</v>
      </c>
      <c r="C18" s="270"/>
      <c r="D18" s="270">
        <v>14</v>
      </c>
    </row>
    <row r="19" spans="1:4" x14ac:dyDescent="0.3">
      <c r="A19" s="268" t="s">
        <v>1384</v>
      </c>
      <c r="B19" s="270">
        <v>13</v>
      </c>
      <c r="C19" s="270"/>
      <c r="D19" s="270">
        <v>13</v>
      </c>
    </row>
    <row r="20" spans="1:4" x14ac:dyDescent="0.3">
      <c r="A20" s="268" t="s">
        <v>1579</v>
      </c>
      <c r="B20" s="270">
        <v>10</v>
      </c>
      <c r="C20" s="270"/>
      <c r="D20" s="270">
        <v>10</v>
      </c>
    </row>
    <row r="21" spans="1:4" x14ac:dyDescent="0.3">
      <c r="A21" s="268" t="s">
        <v>1637</v>
      </c>
      <c r="B21" s="270">
        <v>9</v>
      </c>
      <c r="C21" s="270"/>
      <c r="D21" s="270">
        <v>9</v>
      </c>
    </row>
    <row r="22" spans="1:4" x14ac:dyDescent="0.3">
      <c r="A22" s="268" t="s">
        <v>1456</v>
      </c>
      <c r="B22" s="270">
        <v>6</v>
      </c>
      <c r="C22" s="270"/>
      <c r="D22" s="270">
        <v>6</v>
      </c>
    </row>
    <row r="25" spans="1:4" x14ac:dyDescent="0.3">
      <c r="A25" s="280" t="s">
        <v>67</v>
      </c>
      <c r="B25" s="281">
        <v>1867</v>
      </c>
    </row>
    <row r="26" spans="1:4" x14ac:dyDescent="0.3">
      <c r="A26" s="279" t="s">
        <v>1707</v>
      </c>
      <c r="B26" s="270">
        <v>534</v>
      </c>
    </row>
    <row r="27" spans="1:4" x14ac:dyDescent="0.3">
      <c r="A27" s="279" t="s">
        <v>71</v>
      </c>
      <c r="B27" s="270">
        <v>258</v>
      </c>
    </row>
    <row r="28" spans="1:4" x14ac:dyDescent="0.3">
      <c r="A28" s="279" t="s">
        <v>215</v>
      </c>
      <c r="B28" s="270">
        <v>228</v>
      </c>
    </row>
    <row r="29" spans="1:4" x14ac:dyDescent="0.3">
      <c r="A29" s="279" t="s">
        <v>1546</v>
      </c>
      <c r="B29" s="270">
        <v>140</v>
      </c>
    </row>
    <row r="30" spans="1:4" x14ac:dyDescent="0.3">
      <c r="A30" s="279" t="s">
        <v>1716</v>
      </c>
      <c r="B30" s="270">
        <v>120</v>
      </c>
    </row>
    <row r="31" spans="1:4" x14ac:dyDescent="0.3">
      <c r="A31" s="279" t="s">
        <v>269</v>
      </c>
      <c r="B31" s="270">
        <v>100</v>
      </c>
    </row>
    <row r="32" spans="1:4" x14ac:dyDescent="0.3">
      <c r="A32" s="279" t="s">
        <v>1302</v>
      </c>
      <c r="B32" s="270">
        <v>96</v>
      </c>
    </row>
    <row r="33" spans="1:2" x14ac:dyDescent="0.3">
      <c r="A33" s="279" t="s">
        <v>1702</v>
      </c>
      <c r="B33" s="270">
        <v>80</v>
      </c>
    </row>
    <row r="34" spans="1:2" x14ac:dyDescent="0.3">
      <c r="A34" s="279" t="s">
        <v>1523</v>
      </c>
      <c r="B34" s="270">
        <v>77</v>
      </c>
    </row>
    <row r="35" spans="1:2" x14ac:dyDescent="0.3">
      <c r="A35" s="279" t="s">
        <v>1742</v>
      </c>
      <c r="B35" s="270">
        <v>51</v>
      </c>
    </row>
    <row r="36" spans="1:2" x14ac:dyDescent="0.3">
      <c r="A36" s="279" t="s">
        <v>356</v>
      </c>
      <c r="B36" s="270">
        <v>46</v>
      </c>
    </row>
    <row r="37" spans="1:2" x14ac:dyDescent="0.3">
      <c r="A37" s="279" t="s">
        <v>1670</v>
      </c>
      <c r="B37" s="270">
        <v>42</v>
      </c>
    </row>
    <row r="38" spans="1:2" x14ac:dyDescent="0.3">
      <c r="A38" s="279" t="s">
        <v>1311</v>
      </c>
      <c r="B38" s="270">
        <v>36</v>
      </c>
    </row>
    <row r="39" spans="1:2" x14ac:dyDescent="0.3">
      <c r="A39" s="279" t="s">
        <v>1411</v>
      </c>
      <c r="B39" s="270">
        <v>21</v>
      </c>
    </row>
    <row r="40" spans="1:2" x14ac:dyDescent="0.3">
      <c r="A40" s="279" t="s">
        <v>1606</v>
      </c>
      <c r="B40" s="270">
        <v>19</v>
      </c>
    </row>
    <row r="41" spans="1:2" x14ac:dyDescent="0.3">
      <c r="A41" s="279" t="s">
        <v>1778</v>
      </c>
      <c r="B41" s="270">
        <v>19</v>
      </c>
    </row>
    <row r="42" spans="1:2" x14ac:dyDescent="0.3">
      <c r="A42" s="280" t="s">
        <v>66</v>
      </c>
      <c r="B42" s="281">
        <v>1855</v>
      </c>
    </row>
    <row r="43" spans="1:2" x14ac:dyDescent="0.3">
      <c r="A43" s="279" t="s">
        <v>1280</v>
      </c>
      <c r="B43" s="270">
        <v>796</v>
      </c>
    </row>
    <row r="44" spans="1:2" x14ac:dyDescent="0.3">
      <c r="A44" s="279" t="s">
        <v>1281</v>
      </c>
      <c r="B44" s="270">
        <v>234</v>
      </c>
    </row>
    <row r="45" spans="1:2" x14ac:dyDescent="0.3">
      <c r="A45" s="279" t="s">
        <v>1306</v>
      </c>
      <c r="B45" s="270">
        <v>160</v>
      </c>
    </row>
    <row r="46" spans="1:2" x14ac:dyDescent="0.3">
      <c r="A46" s="279" t="s">
        <v>1532</v>
      </c>
      <c r="B46" s="270">
        <v>152</v>
      </c>
    </row>
    <row r="47" spans="1:2" x14ac:dyDescent="0.3">
      <c r="A47" s="279" t="s">
        <v>1391</v>
      </c>
      <c r="B47" s="270">
        <v>114</v>
      </c>
    </row>
    <row r="48" spans="1:2" x14ac:dyDescent="0.3">
      <c r="A48" s="279" t="s">
        <v>743</v>
      </c>
      <c r="B48" s="270">
        <v>101</v>
      </c>
    </row>
    <row r="49" spans="1:2" x14ac:dyDescent="0.3">
      <c r="A49" s="279" t="s">
        <v>1634</v>
      </c>
      <c r="B49" s="270">
        <v>71</v>
      </c>
    </row>
    <row r="50" spans="1:2" x14ac:dyDescent="0.3">
      <c r="A50" s="279" t="s">
        <v>759</v>
      </c>
      <c r="B50" s="270">
        <v>62</v>
      </c>
    </row>
    <row r="51" spans="1:2" x14ac:dyDescent="0.3">
      <c r="A51" s="279" t="s">
        <v>1780</v>
      </c>
      <c r="B51" s="270">
        <v>52</v>
      </c>
    </row>
    <row r="52" spans="1:2" x14ac:dyDescent="0.3">
      <c r="A52" s="279" t="s">
        <v>1224</v>
      </c>
      <c r="B52" s="270">
        <v>27</v>
      </c>
    </row>
    <row r="53" spans="1:2" x14ac:dyDescent="0.3">
      <c r="A53" s="279" t="s">
        <v>298</v>
      </c>
      <c r="B53" s="270">
        <v>20</v>
      </c>
    </row>
    <row r="54" spans="1:2" x14ac:dyDescent="0.3">
      <c r="A54" s="279" t="s">
        <v>1700</v>
      </c>
      <c r="B54" s="270">
        <v>19</v>
      </c>
    </row>
    <row r="55" spans="1:2" x14ac:dyDescent="0.3">
      <c r="A55" s="279" t="s">
        <v>1411</v>
      </c>
      <c r="B55" s="270">
        <v>14</v>
      </c>
    </row>
    <row r="56" spans="1:2" x14ac:dyDescent="0.3">
      <c r="A56" s="279" t="s">
        <v>1643</v>
      </c>
      <c r="B56" s="270">
        <v>13</v>
      </c>
    </row>
    <row r="57" spans="1:2" x14ac:dyDescent="0.3">
      <c r="A57" s="279" t="s">
        <v>530</v>
      </c>
      <c r="B57" s="270">
        <v>10</v>
      </c>
    </row>
    <row r="58" spans="1:2" x14ac:dyDescent="0.3">
      <c r="A58" s="279" t="s">
        <v>1705</v>
      </c>
      <c r="B58" s="270">
        <v>10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C0D039-2A17-4F9E-A9E0-66D1D7DB840A}">
  <sheetPr>
    <tabColor theme="1" tint="0.499984740745262"/>
  </sheetPr>
  <dimension ref="A1:IU1026"/>
  <sheetViews>
    <sheetView zoomScale="85" zoomScaleNormal="85" workbookViewId="0">
      <pane xSplit="2" ySplit="1" topLeftCell="C262" activePane="bottomRight" state="frozen"/>
      <selection activeCell="E321" sqref="E321"/>
      <selection pane="topRight" activeCell="E321" sqref="E321"/>
      <selection pane="bottomLeft" activeCell="E321" sqref="E321"/>
      <selection pane="bottomRight" activeCell="C382" sqref="C382:AB382"/>
    </sheetView>
  </sheetViews>
  <sheetFormatPr defaultColWidth="9.109375" defaultRowHeight="13.2" outlineLevelRow="1" x14ac:dyDescent="0.25"/>
  <cols>
    <col min="1" max="1" width="4.109375" style="2" customWidth="1"/>
    <col min="2" max="2" width="42.44140625" style="67" customWidth="1"/>
    <col min="3" max="3" width="9.109375" style="38"/>
    <col min="4" max="4" width="35.109375" style="39" customWidth="1"/>
    <col min="5" max="5" width="11.6640625" style="38" customWidth="1"/>
    <col min="6" max="6" width="11.6640625" style="177" customWidth="1"/>
    <col min="7" max="7" width="8" style="38" customWidth="1"/>
    <col min="8" max="8" width="8.109375" style="38" customWidth="1"/>
    <col min="9" max="14" width="8" style="38" customWidth="1"/>
    <col min="15" max="23" width="8" style="2" customWidth="1"/>
    <col min="24" max="24" width="10.88671875" style="2" customWidth="1"/>
    <col min="25" max="25" width="16.6640625" style="39" customWidth="1"/>
    <col min="26" max="26" width="16.33203125" style="39" customWidth="1"/>
    <col min="27" max="27" width="7.44140625" style="2" customWidth="1"/>
    <col min="28" max="28" width="7.5546875" style="2" customWidth="1"/>
    <col min="29" max="16384" width="9.109375" style="2"/>
  </cols>
  <sheetData>
    <row r="1" spans="1:28" ht="79.2" x14ac:dyDescent="0.25">
      <c r="A1" s="1" t="s">
        <v>0</v>
      </c>
      <c r="B1" s="1" t="s">
        <v>1</v>
      </c>
      <c r="C1" s="1" t="s">
        <v>21</v>
      </c>
      <c r="D1" s="1" t="s">
        <v>2</v>
      </c>
      <c r="E1" s="1" t="s">
        <v>3</v>
      </c>
      <c r="F1" s="176" t="s">
        <v>4</v>
      </c>
      <c r="G1" s="1" t="s">
        <v>5</v>
      </c>
      <c r="H1" s="1" t="s">
        <v>6</v>
      </c>
      <c r="I1" s="1" t="s">
        <v>137</v>
      </c>
      <c r="J1" s="1" t="s">
        <v>138</v>
      </c>
      <c r="K1" s="1" t="s">
        <v>135</v>
      </c>
      <c r="L1" s="1" t="s">
        <v>136</v>
      </c>
      <c r="M1" s="1" t="s">
        <v>140</v>
      </c>
      <c r="N1" s="1" t="s">
        <v>141</v>
      </c>
      <c r="O1" s="1" t="s">
        <v>8</v>
      </c>
      <c r="P1" s="1" t="s">
        <v>9</v>
      </c>
      <c r="Q1" s="1" t="s">
        <v>10</v>
      </c>
      <c r="R1" s="1" t="s">
        <v>11</v>
      </c>
      <c r="S1" s="1" t="s">
        <v>12</v>
      </c>
      <c r="T1" s="1" t="s">
        <v>13</v>
      </c>
      <c r="U1" s="1" t="s">
        <v>14</v>
      </c>
      <c r="V1" s="1" t="s">
        <v>15</v>
      </c>
      <c r="W1" s="1" t="s">
        <v>16</v>
      </c>
      <c r="X1" s="1" t="s">
        <v>17</v>
      </c>
      <c r="Y1" s="1" t="s">
        <v>18</v>
      </c>
      <c r="Z1" s="1" t="s">
        <v>19</v>
      </c>
      <c r="AA1" s="1" t="s">
        <v>20</v>
      </c>
      <c r="AB1" s="214" t="s">
        <v>985</v>
      </c>
    </row>
    <row r="2" spans="1:28" ht="26.25" customHeight="1" outlineLevel="1" x14ac:dyDescent="0.25">
      <c r="A2" s="7">
        <v>1</v>
      </c>
      <c r="B2" s="80" t="s">
        <v>1165</v>
      </c>
      <c r="C2" s="3" t="s">
        <v>67</v>
      </c>
      <c r="D2" s="3" t="s">
        <v>1166</v>
      </c>
      <c r="E2" s="47">
        <v>44655</v>
      </c>
      <c r="F2" s="48" t="s">
        <v>966</v>
      </c>
      <c r="G2" s="46" t="s">
        <v>23</v>
      </c>
      <c r="H2" s="46" t="s">
        <v>25</v>
      </c>
      <c r="I2" s="14" t="s">
        <v>137</v>
      </c>
      <c r="J2" s="3"/>
      <c r="K2" s="3"/>
      <c r="L2" s="3"/>
      <c r="M2" s="165"/>
      <c r="N2" s="15"/>
      <c r="O2" s="3"/>
      <c r="P2" s="3"/>
      <c r="Q2" s="3"/>
      <c r="R2" s="3"/>
      <c r="S2" s="3" t="s">
        <v>12</v>
      </c>
      <c r="T2" s="3"/>
      <c r="U2" s="3"/>
      <c r="V2" s="3"/>
      <c r="W2" s="3"/>
      <c r="X2" s="47">
        <v>44968</v>
      </c>
      <c r="Y2" s="3" t="s">
        <v>11</v>
      </c>
      <c r="Z2" s="3" t="s">
        <v>988</v>
      </c>
      <c r="AA2" s="13">
        <v>16</v>
      </c>
      <c r="AB2" s="13">
        <v>16</v>
      </c>
    </row>
    <row r="3" spans="1:28" ht="26.25" customHeight="1" outlineLevel="1" x14ac:dyDescent="0.25">
      <c r="A3" s="7">
        <v>6</v>
      </c>
      <c r="B3" s="80" t="s">
        <v>516</v>
      </c>
      <c r="C3" s="3" t="s">
        <v>67</v>
      </c>
      <c r="D3" s="3" t="s">
        <v>515</v>
      </c>
      <c r="E3" s="47">
        <v>43540</v>
      </c>
      <c r="F3" s="48" t="s">
        <v>854</v>
      </c>
      <c r="G3" s="46" t="s">
        <v>27</v>
      </c>
      <c r="H3" s="46" t="s">
        <v>25</v>
      </c>
      <c r="I3" s="14"/>
      <c r="J3" s="3"/>
      <c r="K3" s="3" t="s">
        <v>135</v>
      </c>
      <c r="L3" s="3"/>
      <c r="M3" s="165"/>
      <c r="N3" s="15"/>
      <c r="O3" s="3"/>
      <c r="P3" s="3"/>
      <c r="Q3" s="3"/>
      <c r="R3" s="3" t="s">
        <v>11</v>
      </c>
      <c r="S3" s="3"/>
      <c r="T3" s="3"/>
      <c r="U3" s="3"/>
      <c r="V3" s="3"/>
      <c r="W3" s="3"/>
      <c r="X3" s="47">
        <v>44968</v>
      </c>
      <c r="Y3" s="3" t="s">
        <v>11</v>
      </c>
      <c r="Z3" s="3" t="s">
        <v>988</v>
      </c>
      <c r="AA3" s="13">
        <v>16</v>
      </c>
      <c r="AB3" s="13">
        <v>16</v>
      </c>
    </row>
    <row r="4" spans="1:28" ht="26.25" customHeight="1" outlineLevel="1" x14ac:dyDescent="0.25">
      <c r="A4" s="7">
        <v>15</v>
      </c>
      <c r="B4" s="80" t="s">
        <v>527</v>
      </c>
      <c r="C4" s="3" t="s">
        <v>66</v>
      </c>
      <c r="D4" s="3" t="s">
        <v>515</v>
      </c>
      <c r="E4" s="47">
        <v>43946</v>
      </c>
      <c r="F4" s="48" t="s">
        <v>494</v>
      </c>
      <c r="G4" s="46" t="s">
        <v>27</v>
      </c>
      <c r="H4" s="46" t="s">
        <v>25</v>
      </c>
      <c r="I4" s="14"/>
      <c r="J4" s="3"/>
      <c r="K4" s="3"/>
      <c r="L4" s="3" t="s">
        <v>136</v>
      </c>
      <c r="M4" s="165"/>
      <c r="N4" s="15"/>
      <c r="O4" s="3"/>
      <c r="P4" s="3"/>
      <c r="Q4" s="3"/>
      <c r="R4" s="3" t="s">
        <v>11</v>
      </c>
      <c r="S4" s="3"/>
      <c r="T4" s="3"/>
      <c r="U4" s="3"/>
      <c r="V4" s="3"/>
      <c r="W4" s="3"/>
      <c r="X4" s="47">
        <v>44968</v>
      </c>
      <c r="Y4" s="3" t="s">
        <v>11</v>
      </c>
      <c r="Z4" s="3" t="s">
        <v>988</v>
      </c>
      <c r="AA4" s="13">
        <v>16</v>
      </c>
      <c r="AB4" s="13">
        <v>16</v>
      </c>
    </row>
    <row r="5" spans="1:28" ht="26.25" customHeight="1" outlineLevel="1" x14ac:dyDescent="0.25">
      <c r="A5" s="36">
        <v>16</v>
      </c>
      <c r="B5" s="174" t="s">
        <v>986</v>
      </c>
      <c r="C5" s="4" t="s">
        <v>66</v>
      </c>
      <c r="D5" s="4" t="s">
        <v>601</v>
      </c>
      <c r="E5" s="215">
        <v>41281</v>
      </c>
      <c r="F5" s="216" t="s">
        <v>987</v>
      </c>
      <c r="G5" s="217" t="s">
        <v>39</v>
      </c>
      <c r="H5" s="217" t="s">
        <v>25</v>
      </c>
      <c r="I5" s="31"/>
      <c r="J5" s="4"/>
      <c r="K5" s="4"/>
      <c r="L5" s="4"/>
      <c r="M5" s="218"/>
      <c r="N5" s="219" t="s">
        <v>141</v>
      </c>
      <c r="O5" s="4"/>
      <c r="P5" s="4"/>
      <c r="Q5" s="4"/>
      <c r="R5" s="4"/>
      <c r="S5" s="4"/>
      <c r="T5" s="4" t="s">
        <v>13</v>
      </c>
      <c r="U5" s="4"/>
      <c r="V5" s="4"/>
      <c r="W5" s="4"/>
      <c r="X5" s="215">
        <v>44968</v>
      </c>
      <c r="Y5" s="4" t="s">
        <v>11</v>
      </c>
      <c r="Z5" s="4" t="s">
        <v>988</v>
      </c>
      <c r="AA5" s="34">
        <v>16</v>
      </c>
      <c r="AB5" s="34">
        <v>16</v>
      </c>
    </row>
    <row r="6" spans="1:28" ht="25.5" customHeight="1" x14ac:dyDescent="0.25">
      <c r="A6" s="309" t="s">
        <v>1183</v>
      </c>
      <c r="B6" s="310"/>
      <c r="C6" s="310"/>
      <c r="D6" s="310"/>
      <c r="E6" s="310"/>
      <c r="F6" s="310"/>
      <c r="G6" s="310"/>
      <c r="H6" s="310"/>
      <c r="I6" s="310"/>
      <c r="J6" s="310"/>
      <c r="K6" s="310"/>
      <c r="L6" s="310"/>
      <c r="M6" s="310"/>
      <c r="N6" s="310"/>
      <c r="O6" s="310"/>
      <c r="P6" s="310"/>
      <c r="Q6" s="310"/>
      <c r="R6" s="310"/>
      <c r="S6" s="310"/>
      <c r="T6" s="310"/>
      <c r="U6" s="310"/>
      <c r="V6" s="310"/>
      <c r="W6" s="310"/>
      <c r="X6" s="310"/>
      <c r="Y6" s="310"/>
      <c r="Z6" s="310"/>
      <c r="AA6" s="310"/>
      <c r="AB6" s="311"/>
    </row>
    <row r="7" spans="1:28" ht="25.5" customHeight="1" outlineLevel="1" x14ac:dyDescent="0.25">
      <c r="A7" s="220">
        <v>4</v>
      </c>
      <c r="B7" s="221" t="s">
        <v>1160</v>
      </c>
      <c r="C7" s="73" t="s">
        <v>67</v>
      </c>
      <c r="D7" s="73" t="s">
        <v>68</v>
      </c>
      <c r="E7" s="222">
        <v>44529</v>
      </c>
      <c r="F7" s="223" t="s">
        <v>952</v>
      </c>
      <c r="G7" s="224" t="s">
        <v>35</v>
      </c>
      <c r="H7" s="224" t="s">
        <v>25</v>
      </c>
      <c r="I7" s="225" t="s">
        <v>137</v>
      </c>
      <c r="J7" s="73"/>
      <c r="K7" s="73"/>
      <c r="L7" s="73"/>
      <c r="M7" s="73"/>
      <c r="N7" s="226"/>
      <c r="O7" s="73"/>
      <c r="P7" s="73"/>
      <c r="Q7" s="73"/>
      <c r="R7" s="73"/>
      <c r="S7" s="73" t="s">
        <v>12</v>
      </c>
      <c r="T7" s="73"/>
      <c r="U7" s="73"/>
      <c r="V7" s="73"/>
      <c r="W7" s="73"/>
      <c r="X7" s="222">
        <v>45038</v>
      </c>
      <c r="Y7" s="73" t="s">
        <v>11</v>
      </c>
      <c r="Z7" s="73" t="s">
        <v>996</v>
      </c>
      <c r="AA7" s="227">
        <v>32</v>
      </c>
      <c r="AB7" s="227">
        <v>32</v>
      </c>
    </row>
    <row r="8" spans="1:28" ht="25.5" customHeight="1" outlineLevel="1" x14ac:dyDescent="0.25">
      <c r="A8" s="7">
        <v>13</v>
      </c>
      <c r="B8" s="88" t="s">
        <v>345</v>
      </c>
      <c r="C8" s="3" t="s">
        <v>67</v>
      </c>
      <c r="D8" s="3" t="s">
        <v>346</v>
      </c>
      <c r="E8" s="47">
        <v>43550</v>
      </c>
      <c r="F8" s="48" t="s">
        <v>332</v>
      </c>
      <c r="G8" s="46" t="s">
        <v>53</v>
      </c>
      <c r="H8" s="46" t="s">
        <v>25</v>
      </c>
      <c r="I8" s="14"/>
      <c r="J8" s="3"/>
      <c r="K8" s="3" t="s">
        <v>135</v>
      </c>
      <c r="L8" s="3"/>
      <c r="M8" s="3"/>
      <c r="N8" s="15"/>
      <c r="O8" s="3"/>
      <c r="P8" s="3"/>
      <c r="Q8" s="3"/>
      <c r="R8" s="3" t="s">
        <v>11</v>
      </c>
      <c r="S8" s="3"/>
      <c r="T8" s="3"/>
      <c r="U8" s="3"/>
      <c r="V8" s="3"/>
      <c r="W8" s="3"/>
      <c r="X8" s="47">
        <v>45038</v>
      </c>
      <c r="Y8" s="3" t="s">
        <v>11</v>
      </c>
      <c r="Z8" s="3" t="s">
        <v>996</v>
      </c>
      <c r="AA8" s="13">
        <v>32</v>
      </c>
      <c r="AB8" s="13">
        <v>32</v>
      </c>
    </row>
    <row r="9" spans="1:28" ht="25.5" customHeight="1" outlineLevel="1" x14ac:dyDescent="0.25">
      <c r="A9" s="7">
        <v>21</v>
      </c>
      <c r="B9" s="80" t="s">
        <v>774</v>
      </c>
      <c r="C9" s="3" t="s">
        <v>66</v>
      </c>
      <c r="D9" s="3" t="s">
        <v>792</v>
      </c>
      <c r="E9" s="47">
        <v>44667</v>
      </c>
      <c r="F9" s="48" t="s">
        <v>992</v>
      </c>
      <c r="G9" s="46" t="s">
        <v>23</v>
      </c>
      <c r="H9" s="46" t="s">
        <v>25</v>
      </c>
      <c r="I9" s="14"/>
      <c r="J9" s="3" t="s">
        <v>138</v>
      </c>
      <c r="K9" s="3"/>
      <c r="L9" s="3"/>
      <c r="M9" s="3"/>
      <c r="N9" s="15"/>
      <c r="O9" s="3"/>
      <c r="P9" s="3"/>
      <c r="Q9" s="3"/>
      <c r="R9" s="3"/>
      <c r="S9" s="3" t="s">
        <v>12</v>
      </c>
      <c r="T9" s="3"/>
      <c r="U9" s="3"/>
      <c r="V9" s="3"/>
      <c r="W9" s="3"/>
      <c r="X9" s="47"/>
      <c r="Y9" s="3" t="s">
        <v>11</v>
      </c>
      <c r="Z9" s="3" t="s">
        <v>996</v>
      </c>
      <c r="AA9" s="13">
        <v>32</v>
      </c>
      <c r="AB9" s="13">
        <v>32</v>
      </c>
    </row>
    <row r="10" spans="1:28" ht="25.5" customHeight="1" outlineLevel="1" x14ac:dyDescent="0.25">
      <c r="A10" s="7">
        <v>27</v>
      </c>
      <c r="B10" s="80" t="s">
        <v>1210</v>
      </c>
      <c r="C10" s="3" t="s">
        <v>66</v>
      </c>
      <c r="D10" s="3" t="s">
        <v>910</v>
      </c>
      <c r="E10" s="47">
        <v>44022</v>
      </c>
      <c r="F10" s="48" t="s">
        <v>58</v>
      </c>
      <c r="G10" s="46" t="s">
        <v>26</v>
      </c>
      <c r="H10" s="46" t="s">
        <v>25</v>
      </c>
      <c r="I10" s="14"/>
      <c r="J10" s="3"/>
      <c r="K10" s="3"/>
      <c r="L10" s="3" t="s">
        <v>136</v>
      </c>
      <c r="M10" s="3"/>
      <c r="N10" s="15"/>
      <c r="O10" s="3"/>
      <c r="P10" s="3"/>
      <c r="Q10" s="3"/>
      <c r="R10" s="3" t="s">
        <v>11</v>
      </c>
      <c r="S10" s="3"/>
      <c r="T10" s="3"/>
      <c r="U10" s="3"/>
      <c r="V10" s="3"/>
      <c r="W10" s="3"/>
      <c r="X10" s="47">
        <v>45038</v>
      </c>
      <c r="Y10" s="3" t="s">
        <v>11</v>
      </c>
      <c r="Z10" s="3" t="s">
        <v>996</v>
      </c>
      <c r="AA10" s="13">
        <v>32</v>
      </c>
      <c r="AB10" s="13">
        <v>32</v>
      </c>
    </row>
    <row r="11" spans="1:28" ht="25.5" customHeight="1" outlineLevel="1" x14ac:dyDescent="0.25">
      <c r="A11" s="36">
        <v>32</v>
      </c>
      <c r="B11" s="80" t="s">
        <v>353</v>
      </c>
      <c r="C11" s="27" t="s">
        <v>66</v>
      </c>
      <c r="D11" s="4" t="s">
        <v>68</v>
      </c>
      <c r="E11" s="215">
        <v>42095</v>
      </c>
      <c r="F11" s="216" t="s">
        <v>339</v>
      </c>
      <c r="G11" s="217" t="s">
        <v>39</v>
      </c>
      <c r="H11" s="217" t="s">
        <v>25</v>
      </c>
      <c r="I11" s="31"/>
      <c r="J11" s="4"/>
      <c r="K11" s="4"/>
      <c r="L11" s="4"/>
      <c r="M11" s="4"/>
      <c r="N11" s="219" t="s">
        <v>141</v>
      </c>
      <c r="O11" s="4"/>
      <c r="P11" s="4"/>
      <c r="Q11" s="4"/>
      <c r="R11" s="4"/>
      <c r="S11" s="4"/>
      <c r="T11" s="4" t="s">
        <v>13</v>
      </c>
      <c r="U11" s="4"/>
      <c r="V11" s="4"/>
      <c r="W11" s="4"/>
      <c r="X11" s="215">
        <v>45038</v>
      </c>
      <c r="Y11" s="4" t="s">
        <v>11</v>
      </c>
      <c r="Z11" s="4" t="s">
        <v>996</v>
      </c>
      <c r="AA11" s="34">
        <v>32</v>
      </c>
      <c r="AB11" s="34">
        <v>32</v>
      </c>
    </row>
    <row r="12" spans="1:28" ht="25.5" customHeight="1" x14ac:dyDescent="0.25">
      <c r="A12" s="312" t="s">
        <v>1184</v>
      </c>
      <c r="B12" s="312"/>
      <c r="C12" s="312"/>
      <c r="D12" s="312"/>
      <c r="E12" s="312"/>
      <c r="F12" s="312"/>
      <c r="G12" s="312"/>
      <c r="H12" s="312"/>
      <c r="I12" s="312"/>
      <c r="J12" s="312"/>
      <c r="K12" s="312"/>
      <c r="L12" s="312"/>
      <c r="M12" s="312"/>
      <c r="N12" s="312"/>
      <c r="O12" s="312"/>
      <c r="P12" s="312"/>
      <c r="Q12" s="312"/>
      <c r="R12" s="312"/>
      <c r="S12" s="312"/>
      <c r="T12" s="312"/>
      <c r="U12" s="312"/>
      <c r="V12" s="312"/>
      <c r="W12" s="312"/>
      <c r="X12" s="312"/>
      <c r="Y12" s="312"/>
      <c r="Z12" s="312"/>
      <c r="AA12" s="312"/>
      <c r="AB12" s="312"/>
    </row>
    <row r="13" spans="1:28" ht="25.5" customHeight="1" outlineLevel="1" x14ac:dyDescent="0.25">
      <c r="A13" s="220">
        <v>4</v>
      </c>
      <c r="B13" s="228" t="s">
        <v>770</v>
      </c>
      <c r="C13" s="55" t="s">
        <v>67</v>
      </c>
      <c r="D13" s="73" t="s">
        <v>793</v>
      </c>
      <c r="E13" s="222">
        <v>44649</v>
      </c>
      <c r="F13" s="223" t="s">
        <v>990</v>
      </c>
      <c r="G13" s="224" t="s">
        <v>23</v>
      </c>
      <c r="H13" s="224" t="s">
        <v>25</v>
      </c>
      <c r="I13" s="225"/>
      <c r="J13" s="73"/>
      <c r="K13" s="73"/>
      <c r="L13" s="73"/>
      <c r="M13" s="73"/>
      <c r="N13" s="226"/>
      <c r="O13" s="73"/>
      <c r="P13" s="73"/>
      <c r="Q13" s="73"/>
      <c r="R13" s="73"/>
      <c r="S13" s="73" t="s">
        <v>12</v>
      </c>
      <c r="T13" s="73"/>
      <c r="U13" s="73"/>
      <c r="V13" s="73"/>
      <c r="W13" s="73"/>
      <c r="X13" s="222">
        <v>45039</v>
      </c>
      <c r="Y13" s="73" t="s">
        <v>64</v>
      </c>
      <c r="Z13" s="73" t="s">
        <v>998</v>
      </c>
      <c r="AA13" s="227">
        <v>39</v>
      </c>
      <c r="AB13" s="227">
        <v>39</v>
      </c>
    </row>
    <row r="14" spans="1:28" ht="25.5" customHeight="1" outlineLevel="1" x14ac:dyDescent="0.25">
      <c r="A14" s="7">
        <v>6</v>
      </c>
      <c r="B14" s="88" t="s">
        <v>1160</v>
      </c>
      <c r="C14" s="20" t="s">
        <v>67</v>
      </c>
      <c r="D14" s="3" t="s">
        <v>68</v>
      </c>
      <c r="E14" s="47">
        <v>44529</v>
      </c>
      <c r="F14" s="48" t="s">
        <v>952</v>
      </c>
      <c r="G14" s="46" t="s">
        <v>35</v>
      </c>
      <c r="H14" s="46" t="s">
        <v>25</v>
      </c>
      <c r="I14" s="14" t="s">
        <v>137</v>
      </c>
      <c r="J14" s="3"/>
      <c r="K14" s="3"/>
      <c r="L14" s="3"/>
      <c r="M14" s="3"/>
      <c r="N14" s="15"/>
      <c r="O14" s="3"/>
      <c r="P14" s="3"/>
      <c r="Q14" s="3"/>
      <c r="R14" s="3"/>
      <c r="S14" s="3" t="s">
        <v>12</v>
      </c>
      <c r="T14" s="3"/>
      <c r="U14" s="3"/>
      <c r="V14" s="3"/>
      <c r="W14" s="3"/>
      <c r="X14" s="47">
        <v>45039</v>
      </c>
      <c r="Y14" s="3" t="s">
        <v>64</v>
      </c>
      <c r="Z14" s="3" t="s">
        <v>998</v>
      </c>
      <c r="AA14" s="13">
        <v>39</v>
      </c>
      <c r="AB14" s="13">
        <v>78</v>
      </c>
    </row>
    <row r="15" spans="1:28" ht="25.5" customHeight="1" outlineLevel="1" x14ac:dyDescent="0.25">
      <c r="A15" s="7">
        <v>8</v>
      </c>
      <c r="B15" s="80" t="s">
        <v>649</v>
      </c>
      <c r="C15" s="20" t="s">
        <v>67</v>
      </c>
      <c r="D15" s="3" t="s">
        <v>687</v>
      </c>
      <c r="E15" s="47">
        <v>44503</v>
      </c>
      <c r="F15" s="48" t="s">
        <v>997</v>
      </c>
      <c r="G15" s="46" t="s">
        <v>24</v>
      </c>
      <c r="H15" s="46" t="s">
        <v>25</v>
      </c>
      <c r="I15" s="14"/>
      <c r="J15" s="3"/>
      <c r="K15" s="3"/>
      <c r="L15" s="3"/>
      <c r="M15" s="3"/>
      <c r="N15" s="15"/>
      <c r="O15" s="3"/>
      <c r="P15" s="3"/>
      <c r="Q15" s="3"/>
      <c r="R15" s="3" t="s">
        <v>11</v>
      </c>
      <c r="S15" s="3"/>
      <c r="T15" s="3"/>
      <c r="U15" s="3"/>
      <c r="V15" s="3"/>
      <c r="W15" s="3"/>
      <c r="X15" s="47">
        <v>45039</v>
      </c>
      <c r="Y15" s="3" t="s">
        <v>64</v>
      </c>
      <c r="Z15" s="3" t="s">
        <v>998</v>
      </c>
      <c r="AA15" s="227">
        <v>39</v>
      </c>
      <c r="AB15" s="13">
        <v>39</v>
      </c>
    </row>
    <row r="16" spans="1:28" ht="25.5" customHeight="1" outlineLevel="1" x14ac:dyDescent="0.25">
      <c r="A16" s="7">
        <v>14</v>
      </c>
      <c r="B16" s="80" t="s">
        <v>213</v>
      </c>
      <c r="C16" s="20" t="s">
        <v>67</v>
      </c>
      <c r="D16" s="3" t="s">
        <v>688</v>
      </c>
      <c r="E16" s="47">
        <v>44267</v>
      </c>
      <c r="F16" s="48" t="s">
        <v>781</v>
      </c>
      <c r="G16" s="46" t="s">
        <v>26</v>
      </c>
      <c r="H16" s="46" t="s">
        <v>25</v>
      </c>
      <c r="I16" s="14"/>
      <c r="J16" s="3"/>
      <c r="K16" s="3"/>
      <c r="L16" s="3"/>
      <c r="M16" s="3"/>
      <c r="N16" s="15"/>
      <c r="O16" s="3"/>
      <c r="P16" s="3"/>
      <c r="Q16" s="3"/>
      <c r="R16" s="3" t="s">
        <v>11</v>
      </c>
      <c r="S16" s="3"/>
      <c r="T16" s="3"/>
      <c r="U16" s="3"/>
      <c r="V16" s="3"/>
      <c r="W16" s="3"/>
      <c r="X16" s="47">
        <v>45039</v>
      </c>
      <c r="Y16" s="3" t="s">
        <v>64</v>
      </c>
      <c r="Z16" s="3" t="s">
        <v>998</v>
      </c>
      <c r="AA16" s="13">
        <v>39</v>
      </c>
      <c r="AB16" s="13">
        <v>39</v>
      </c>
    </row>
    <row r="17" spans="1:28" ht="25.5" customHeight="1" outlineLevel="1" x14ac:dyDescent="0.25">
      <c r="A17" s="7">
        <v>15</v>
      </c>
      <c r="B17" s="88" t="s">
        <v>345</v>
      </c>
      <c r="C17" s="20" t="s">
        <v>67</v>
      </c>
      <c r="D17" s="3" t="s">
        <v>346</v>
      </c>
      <c r="E17" s="47">
        <v>43550</v>
      </c>
      <c r="F17" s="48" t="s">
        <v>332</v>
      </c>
      <c r="G17" s="46" t="s">
        <v>53</v>
      </c>
      <c r="H17" s="46" t="s">
        <v>25</v>
      </c>
      <c r="I17" s="14"/>
      <c r="J17" s="3"/>
      <c r="K17" s="3"/>
      <c r="L17" s="3"/>
      <c r="M17" s="3"/>
      <c r="N17" s="15"/>
      <c r="O17" s="3"/>
      <c r="P17" s="3"/>
      <c r="Q17" s="3"/>
      <c r="R17" s="3" t="s">
        <v>11</v>
      </c>
      <c r="S17" s="3"/>
      <c r="T17" s="3"/>
      <c r="U17" s="3"/>
      <c r="V17" s="3"/>
      <c r="W17" s="3"/>
      <c r="X17" s="47">
        <v>45039</v>
      </c>
      <c r="Y17" s="3" t="s">
        <v>64</v>
      </c>
      <c r="Z17" s="3" t="s">
        <v>998</v>
      </c>
      <c r="AA17" s="227">
        <v>39</v>
      </c>
      <c r="AB17" s="13">
        <v>39</v>
      </c>
    </row>
    <row r="18" spans="1:28" ht="25.5" customHeight="1" outlineLevel="1" x14ac:dyDescent="0.25">
      <c r="A18" s="7">
        <v>18</v>
      </c>
      <c r="B18" s="80" t="s">
        <v>287</v>
      </c>
      <c r="C18" s="20" t="s">
        <v>67</v>
      </c>
      <c r="D18" s="3" t="s">
        <v>41</v>
      </c>
      <c r="E18" s="47">
        <v>44094</v>
      </c>
      <c r="F18" s="48" t="s">
        <v>33</v>
      </c>
      <c r="G18" s="46" t="s">
        <v>27</v>
      </c>
      <c r="H18" s="46" t="s">
        <v>25</v>
      </c>
      <c r="I18" s="14"/>
      <c r="J18" s="3"/>
      <c r="K18" s="3" t="s">
        <v>135</v>
      </c>
      <c r="L18" s="3"/>
      <c r="M18" s="3"/>
      <c r="N18" s="15"/>
      <c r="O18" s="3"/>
      <c r="P18" s="3"/>
      <c r="Q18" s="3"/>
      <c r="R18" s="3" t="s">
        <v>11</v>
      </c>
      <c r="S18" s="3"/>
      <c r="T18" s="3"/>
      <c r="U18" s="3"/>
      <c r="V18" s="3"/>
      <c r="W18" s="3"/>
      <c r="X18" s="47">
        <v>45039</v>
      </c>
      <c r="Y18" s="3" t="s">
        <v>64</v>
      </c>
      <c r="Z18" s="3" t="s">
        <v>998</v>
      </c>
      <c r="AA18" s="13">
        <v>39</v>
      </c>
      <c r="AB18" s="13">
        <v>78</v>
      </c>
    </row>
    <row r="19" spans="1:28" ht="25.5" customHeight="1" outlineLevel="1" x14ac:dyDescent="0.25">
      <c r="A19" s="7">
        <v>27</v>
      </c>
      <c r="B19" s="80" t="s">
        <v>1211</v>
      </c>
      <c r="C19" s="20" t="s">
        <v>66</v>
      </c>
      <c r="D19" s="3" t="s">
        <v>1163</v>
      </c>
      <c r="E19" s="47">
        <v>44666</v>
      </c>
      <c r="F19" s="48" t="s">
        <v>993</v>
      </c>
      <c r="G19" s="46" t="s">
        <v>23</v>
      </c>
      <c r="H19" s="46" t="s">
        <v>25</v>
      </c>
      <c r="I19" s="14"/>
      <c r="J19" s="3"/>
      <c r="K19" s="3"/>
      <c r="L19" s="3"/>
      <c r="M19" s="3"/>
      <c r="N19" s="15"/>
      <c r="O19" s="3"/>
      <c r="P19" s="3"/>
      <c r="Q19" s="3"/>
      <c r="R19" s="3"/>
      <c r="S19" s="3" t="s">
        <v>12</v>
      </c>
      <c r="T19" s="3"/>
      <c r="U19" s="3"/>
      <c r="V19" s="3"/>
      <c r="W19" s="3"/>
      <c r="X19" s="47">
        <v>45039</v>
      </c>
      <c r="Y19" s="3" t="s">
        <v>64</v>
      </c>
      <c r="Z19" s="3" t="s">
        <v>998</v>
      </c>
      <c r="AA19" s="227">
        <v>39</v>
      </c>
      <c r="AB19" s="13">
        <v>39</v>
      </c>
    </row>
    <row r="20" spans="1:28" ht="25.5" customHeight="1" outlineLevel="1" x14ac:dyDescent="0.25">
      <c r="A20" s="7">
        <v>30</v>
      </c>
      <c r="B20" s="80" t="s">
        <v>1212</v>
      </c>
      <c r="C20" s="20" t="s">
        <v>66</v>
      </c>
      <c r="D20" s="3" t="s">
        <v>41</v>
      </c>
      <c r="E20" s="47">
        <v>44574</v>
      </c>
      <c r="F20" s="48" t="s">
        <v>994</v>
      </c>
      <c r="G20" s="46" t="s">
        <v>35</v>
      </c>
      <c r="H20" s="46" t="s">
        <v>25</v>
      </c>
      <c r="I20" s="14"/>
      <c r="J20" s="3" t="s">
        <v>138</v>
      </c>
      <c r="K20" s="3"/>
      <c r="L20" s="3"/>
      <c r="M20" s="3"/>
      <c r="N20" s="15"/>
      <c r="O20" s="3"/>
      <c r="P20" s="3"/>
      <c r="Q20" s="3"/>
      <c r="R20" s="3"/>
      <c r="S20" s="3" t="s">
        <v>12</v>
      </c>
      <c r="T20" s="3"/>
      <c r="U20" s="3"/>
      <c r="V20" s="3"/>
      <c r="W20" s="3"/>
      <c r="X20" s="47">
        <v>45039</v>
      </c>
      <c r="Y20" s="3" t="s">
        <v>64</v>
      </c>
      <c r="Z20" s="3" t="s">
        <v>998</v>
      </c>
      <c r="AA20" s="13">
        <v>39</v>
      </c>
      <c r="AB20" s="13">
        <v>78</v>
      </c>
    </row>
    <row r="21" spans="1:28" ht="25.5" customHeight="1" outlineLevel="1" x14ac:dyDescent="0.25">
      <c r="A21" s="7">
        <v>32</v>
      </c>
      <c r="B21" s="80" t="s">
        <v>656</v>
      </c>
      <c r="C21" s="20" t="s">
        <v>66</v>
      </c>
      <c r="D21" s="3" t="s">
        <v>73</v>
      </c>
      <c r="E21" s="47">
        <v>44348</v>
      </c>
      <c r="F21" s="48" t="s">
        <v>995</v>
      </c>
      <c r="G21" s="46" t="s">
        <v>24</v>
      </c>
      <c r="H21" s="46" t="s">
        <v>25</v>
      </c>
      <c r="I21" s="14"/>
      <c r="J21" s="3"/>
      <c r="K21" s="3"/>
      <c r="L21" s="3"/>
      <c r="M21" s="3"/>
      <c r="N21" s="15"/>
      <c r="O21" s="3"/>
      <c r="P21" s="3"/>
      <c r="Q21" s="3"/>
      <c r="R21" s="3" t="s">
        <v>11</v>
      </c>
      <c r="S21" s="3"/>
      <c r="T21" s="3"/>
      <c r="U21" s="3"/>
      <c r="V21" s="3"/>
      <c r="W21" s="3"/>
      <c r="X21" s="47">
        <v>45039</v>
      </c>
      <c r="Y21" s="3" t="s">
        <v>64</v>
      </c>
      <c r="Z21" s="3" t="s">
        <v>998</v>
      </c>
      <c r="AA21" s="227">
        <v>39</v>
      </c>
      <c r="AB21" s="13">
        <v>39</v>
      </c>
    </row>
    <row r="22" spans="1:28" ht="25.5" customHeight="1" outlineLevel="1" x14ac:dyDescent="0.25">
      <c r="A22" s="7">
        <v>33</v>
      </c>
      <c r="B22" s="80" t="s">
        <v>1210</v>
      </c>
      <c r="C22" s="20" t="s">
        <v>66</v>
      </c>
      <c r="D22" s="3" t="s">
        <v>910</v>
      </c>
      <c r="E22" s="47">
        <v>44023</v>
      </c>
      <c r="F22" s="48" t="s">
        <v>58</v>
      </c>
      <c r="G22" s="46" t="s">
        <v>26</v>
      </c>
      <c r="H22" s="46" t="s">
        <v>25</v>
      </c>
      <c r="I22" s="14"/>
      <c r="J22" s="3"/>
      <c r="K22" s="3"/>
      <c r="L22" s="3" t="s">
        <v>136</v>
      </c>
      <c r="M22" s="3"/>
      <c r="N22" s="15"/>
      <c r="O22" s="3"/>
      <c r="P22" s="3"/>
      <c r="Q22" s="3"/>
      <c r="R22" s="3" t="s">
        <v>11</v>
      </c>
      <c r="S22" s="3"/>
      <c r="T22" s="3"/>
      <c r="U22" s="3"/>
      <c r="V22" s="3"/>
      <c r="W22" s="3"/>
      <c r="X22" s="47">
        <v>45039</v>
      </c>
      <c r="Y22" s="3" t="s">
        <v>64</v>
      </c>
      <c r="Z22" s="3" t="s">
        <v>998</v>
      </c>
      <c r="AA22" s="13">
        <v>39</v>
      </c>
      <c r="AB22" s="13">
        <v>78</v>
      </c>
    </row>
    <row r="23" spans="1:28" ht="25.5" customHeight="1" outlineLevel="1" x14ac:dyDescent="0.25">
      <c r="A23" s="7">
        <v>35</v>
      </c>
      <c r="B23" s="80" t="s">
        <v>118</v>
      </c>
      <c r="C23" s="20" t="s">
        <v>66</v>
      </c>
      <c r="D23" s="4" t="s">
        <v>68</v>
      </c>
      <c r="E23" s="47">
        <v>44263</v>
      </c>
      <c r="F23" s="48" t="s">
        <v>714</v>
      </c>
      <c r="G23" s="46" t="s">
        <v>53</v>
      </c>
      <c r="H23" s="46" t="s">
        <v>25</v>
      </c>
      <c r="I23" s="14"/>
      <c r="J23" s="3"/>
      <c r="K23" s="3"/>
      <c r="L23" s="3"/>
      <c r="M23" s="3"/>
      <c r="N23" s="15"/>
      <c r="O23" s="3"/>
      <c r="P23" s="3"/>
      <c r="Q23" s="3"/>
      <c r="R23" s="3" t="s">
        <v>11</v>
      </c>
      <c r="S23" s="3"/>
      <c r="T23" s="3"/>
      <c r="U23" s="3"/>
      <c r="V23" s="3"/>
      <c r="W23" s="3"/>
      <c r="X23" s="47">
        <v>45039</v>
      </c>
      <c r="Y23" s="3" t="s">
        <v>64</v>
      </c>
      <c r="Z23" s="3" t="s">
        <v>998</v>
      </c>
      <c r="AA23" s="227">
        <v>39</v>
      </c>
      <c r="AB23" s="13">
        <v>39</v>
      </c>
    </row>
    <row r="24" spans="1:28" ht="25.5" customHeight="1" outlineLevel="1" x14ac:dyDescent="0.25">
      <c r="A24" s="7">
        <v>38</v>
      </c>
      <c r="B24" s="80" t="s">
        <v>134</v>
      </c>
      <c r="C24" s="20" t="s">
        <v>66</v>
      </c>
      <c r="D24" s="3" t="s">
        <v>84</v>
      </c>
      <c r="E24" s="47">
        <v>44301</v>
      </c>
      <c r="F24" s="48" t="s">
        <v>788</v>
      </c>
      <c r="G24" s="46" t="s">
        <v>27</v>
      </c>
      <c r="H24" s="46" t="s">
        <v>25</v>
      </c>
      <c r="I24" s="14"/>
      <c r="J24" s="3"/>
      <c r="K24" s="3"/>
      <c r="L24" s="3"/>
      <c r="M24" s="3"/>
      <c r="N24" s="15"/>
      <c r="O24" s="3"/>
      <c r="P24" s="3"/>
      <c r="Q24" s="3"/>
      <c r="R24" s="3" t="s">
        <v>11</v>
      </c>
      <c r="S24" s="3"/>
      <c r="T24" s="3"/>
      <c r="U24" s="3"/>
      <c r="V24" s="3"/>
      <c r="W24" s="3"/>
      <c r="X24" s="47" t="s">
        <v>1162</v>
      </c>
      <c r="Y24" s="3" t="s">
        <v>64</v>
      </c>
      <c r="Z24" s="3" t="s">
        <v>998</v>
      </c>
      <c r="AA24" s="13">
        <v>39</v>
      </c>
      <c r="AB24" s="13">
        <v>39</v>
      </c>
    </row>
    <row r="25" spans="1:28" ht="25.5" customHeight="1" outlineLevel="1" x14ac:dyDescent="0.25">
      <c r="A25" s="7">
        <v>39</v>
      </c>
      <c r="B25" s="80" t="s">
        <v>353</v>
      </c>
      <c r="C25" s="20" t="s">
        <v>66</v>
      </c>
      <c r="D25" s="229" t="s">
        <v>68</v>
      </c>
      <c r="E25" s="47">
        <v>42095</v>
      </c>
      <c r="F25" s="48" t="s">
        <v>339</v>
      </c>
      <c r="G25" s="46" t="s">
        <v>39</v>
      </c>
      <c r="H25" s="46" t="s">
        <v>25</v>
      </c>
      <c r="I25" s="14"/>
      <c r="J25" s="3"/>
      <c r="K25" s="3"/>
      <c r="L25" s="3"/>
      <c r="M25" s="3"/>
      <c r="N25" s="15" t="s">
        <v>141</v>
      </c>
      <c r="O25" s="3"/>
      <c r="P25" s="3"/>
      <c r="Q25" s="3"/>
      <c r="R25" s="3"/>
      <c r="S25" s="3"/>
      <c r="T25" s="3" t="s">
        <v>13</v>
      </c>
      <c r="U25" s="3"/>
      <c r="V25" s="3"/>
      <c r="W25" s="3"/>
      <c r="X25" s="47">
        <v>45039</v>
      </c>
      <c r="Y25" s="3" t="s">
        <v>64</v>
      </c>
      <c r="Z25" s="3" t="s">
        <v>998</v>
      </c>
      <c r="AA25" s="227">
        <v>39</v>
      </c>
      <c r="AB25" s="13">
        <v>78</v>
      </c>
    </row>
    <row r="26" spans="1:28" ht="25.5" customHeight="1" x14ac:dyDescent="0.25">
      <c r="A26" s="307" t="s">
        <v>1185</v>
      </c>
      <c r="B26" s="308"/>
      <c r="C26" s="308"/>
      <c r="D26" s="308"/>
      <c r="E26" s="308"/>
      <c r="F26" s="308"/>
      <c r="G26" s="308"/>
      <c r="H26" s="308"/>
      <c r="I26" s="308"/>
      <c r="J26" s="308"/>
      <c r="K26" s="308"/>
      <c r="L26" s="308"/>
      <c r="M26" s="308"/>
      <c r="N26" s="308"/>
      <c r="O26" s="308"/>
      <c r="P26" s="308"/>
      <c r="Q26" s="308"/>
      <c r="R26" s="308"/>
      <c r="S26" s="308"/>
      <c r="T26" s="308"/>
      <c r="U26" s="308"/>
      <c r="V26" s="308"/>
      <c r="W26" s="308"/>
      <c r="X26" s="308"/>
      <c r="Y26" s="308"/>
      <c r="Z26" s="308"/>
      <c r="AA26" s="308"/>
      <c r="AB26" s="308"/>
    </row>
    <row r="27" spans="1:28" ht="25.5" customHeight="1" outlineLevel="1" x14ac:dyDescent="0.25">
      <c r="A27" s="46">
        <v>3</v>
      </c>
      <c r="B27" s="80" t="s">
        <v>770</v>
      </c>
      <c r="C27" s="20" t="s">
        <v>67</v>
      </c>
      <c r="D27" s="3" t="s">
        <v>793</v>
      </c>
      <c r="E27" s="47">
        <v>44649</v>
      </c>
      <c r="F27" s="48" t="s">
        <v>990</v>
      </c>
      <c r="G27" s="46" t="s">
        <v>23</v>
      </c>
      <c r="H27" s="46" t="s">
        <v>25</v>
      </c>
      <c r="I27" s="14" t="s">
        <v>137</v>
      </c>
      <c r="J27" s="5"/>
      <c r="K27" s="5"/>
      <c r="L27" s="5"/>
      <c r="M27" s="5"/>
      <c r="N27" s="15"/>
      <c r="O27" s="46"/>
      <c r="P27" s="46"/>
      <c r="Q27" s="46"/>
      <c r="R27" s="46"/>
      <c r="S27" s="46" t="s">
        <v>12</v>
      </c>
      <c r="T27" s="46"/>
      <c r="U27" s="46"/>
      <c r="V27" s="46"/>
      <c r="W27" s="46"/>
      <c r="X27" s="47">
        <v>45059</v>
      </c>
      <c r="Y27" s="3" t="s">
        <v>64</v>
      </c>
      <c r="Z27" s="3" t="s">
        <v>1007</v>
      </c>
      <c r="AA27" s="13">
        <v>58</v>
      </c>
      <c r="AB27" s="13">
        <v>116</v>
      </c>
    </row>
    <row r="28" spans="1:28" ht="25.5" customHeight="1" outlineLevel="1" x14ac:dyDescent="0.25">
      <c r="A28" s="46">
        <v>8</v>
      </c>
      <c r="B28" s="80" t="s">
        <v>320</v>
      </c>
      <c r="C28" s="20" t="s">
        <v>67</v>
      </c>
      <c r="D28" s="3" t="s">
        <v>44</v>
      </c>
      <c r="E28" s="47">
        <v>44576</v>
      </c>
      <c r="F28" s="48" t="s">
        <v>327</v>
      </c>
      <c r="G28" s="46" t="s">
        <v>35</v>
      </c>
      <c r="H28" s="46" t="s">
        <v>25</v>
      </c>
      <c r="I28" s="14"/>
      <c r="J28" s="5"/>
      <c r="K28" s="5"/>
      <c r="L28" s="5"/>
      <c r="M28" s="5"/>
      <c r="N28" s="15"/>
      <c r="O28" s="46"/>
      <c r="P28" s="46"/>
      <c r="Q28" s="46"/>
      <c r="R28" s="46"/>
      <c r="S28" s="46" t="s">
        <v>12</v>
      </c>
      <c r="T28" s="46"/>
      <c r="U28" s="46"/>
      <c r="V28" s="46"/>
      <c r="W28" s="46"/>
      <c r="X28" s="47">
        <v>45059</v>
      </c>
      <c r="Y28" s="3" t="s">
        <v>64</v>
      </c>
      <c r="Z28" s="3" t="s">
        <v>1007</v>
      </c>
      <c r="AA28" s="13">
        <v>58</v>
      </c>
      <c r="AB28" s="13">
        <v>58</v>
      </c>
    </row>
    <row r="29" spans="1:28" ht="25.5" customHeight="1" outlineLevel="1" x14ac:dyDescent="0.25">
      <c r="A29" s="46">
        <v>11</v>
      </c>
      <c r="B29" s="80" t="s">
        <v>649</v>
      </c>
      <c r="C29" s="20" t="s">
        <v>67</v>
      </c>
      <c r="D29" s="3" t="s">
        <v>687</v>
      </c>
      <c r="E29" s="47">
        <v>44503</v>
      </c>
      <c r="F29" s="48" t="s">
        <v>1001</v>
      </c>
      <c r="G29" s="46" t="s">
        <v>24</v>
      </c>
      <c r="H29" s="46" t="s">
        <v>25</v>
      </c>
      <c r="I29" s="14"/>
      <c r="J29" s="5"/>
      <c r="K29" s="5"/>
      <c r="L29" s="5"/>
      <c r="M29" s="5"/>
      <c r="N29" s="15"/>
      <c r="O29" s="46"/>
      <c r="P29" s="46"/>
      <c r="Q29" s="46"/>
      <c r="R29" s="3" t="s">
        <v>11</v>
      </c>
      <c r="S29" s="46"/>
      <c r="T29" s="46"/>
      <c r="U29" s="46"/>
      <c r="V29" s="46"/>
      <c r="W29" s="46"/>
      <c r="X29" s="47">
        <v>45059</v>
      </c>
      <c r="Y29" s="3" t="s">
        <v>64</v>
      </c>
      <c r="Z29" s="3" t="s">
        <v>1007</v>
      </c>
      <c r="AA29" s="13">
        <v>58</v>
      </c>
      <c r="AB29" s="13">
        <v>58</v>
      </c>
    </row>
    <row r="30" spans="1:28" ht="25.5" customHeight="1" outlineLevel="1" x14ac:dyDescent="0.25">
      <c r="A30" s="46">
        <v>14</v>
      </c>
      <c r="B30" s="80" t="s">
        <v>1172</v>
      </c>
      <c r="C30" s="20" t="s">
        <v>67</v>
      </c>
      <c r="D30" s="3" t="s">
        <v>424</v>
      </c>
      <c r="E30" s="47">
        <v>44300</v>
      </c>
      <c r="F30" s="48" t="s">
        <v>145</v>
      </c>
      <c r="G30" s="46" t="s">
        <v>26</v>
      </c>
      <c r="H30" s="46" t="s">
        <v>25</v>
      </c>
      <c r="I30" s="14"/>
      <c r="J30" s="5"/>
      <c r="K30" s="5"/>
      <c r="L30" s="5"/>
      <c r="M30" s="5"/>
      <c r="N30" s="15"/>
      <c r="O30" s="46"/>
      <c r="P30" s="46"/>
      <c r="Q30" s="46"/>
      <c r="R30" s="46" t="s">
        <v>11</v>
      </c>
      <c r="S30" s="46"/>
      <c r="T30" s="46"/>
      <c r="U30" s="46"/>
      <c r="V30" s="46"/>
      <c r="W30" s="46"/>
      <c r="X30" s="47">
        <v>45059</v>
      </c>
      <c r="Y30" s="3" t="s">
        <v>64</v>
      </c>
      <c r="Z30" s="3" t="s">
        <v>1007</v>
      </c>
      <c r="AA30" s="13">
        <v>58</v>
      </c>
      <c r="AB30" s="13">
        <v>58</v>
      </c>
    </row>
    <row r="31" spans="1:28" ht="25.5" customHeight="1" outlineLevel="1" x14ac:dyDescent="0.25">
      <c r="A31" s="46">
        <v>18</v>
      </c>
      <c r="B31" s="80" t="s">
        <v>390</v>
      </c>
      <c r="C31" s="20" t="s">
        <v>67</v>
      </c>
      <c r="D31" s="3" t="s">
        <v>425</v>
      </c>
      <c r="E31" s="47">
        <v>44170</v>
      </c>
      <c r="F31" s="48" t="s">
        <v>782</v>
      </c>
      <c r="G31" s="46" t="s">
        <v>53</v>
      </c>
      <c r="H31" s="46" t="s">
        <v>25</v>
      </c>
      <c r="I31" s="14"/>
      <c r="J31" s="5"/>
      <c r="K31" s="5"/>
      <c r="L31" s="5"/>
      <c r="M31" s="5"/>
      <c r="N31" s="15"/>
      <c r="O31" s="46"/>
      <c r="P31" s="46"/>
      <c r="Q31" s="46"/>
      <c r="R31" s="46" t="s">
        <v>11</v>
      </c>
      <c r="S31" s="46"/>
      <c r="T31" s="46"/>
      <c r="U31" s="46"/>
      <c r="V31" s="46"/>
      <c r="W31" s="46"/>
      <c r="X31" s="47">
        <v>45059</v>
      </c>
      <c r="Y31" s="3" t="s">
        <v>64</v>
      </c>
      <c r="Z31" s="3" t="s">
        <v>1007</v>
      </c>
      <c r="AA31" s="13">
        <v>58</v>
      </c>
      <c r="AB31" s="13">
        <v>58</v>
      </c>
    </row>
    <row r="32" spans="1:28" ht="25.5" customHeight="1" outlineLevel="1" x14ac:dyDescent="0.25">
      <c r="A32" s="46">
        <v>19</v>
      </c>
      <c r="B32" s="80" t="s">
        <v>347</v>
      </c>
      <c r="C32" s="20" t="s">
        <v>67</v>
      </c>
      <c r="D32" s="3" t="s">
        <v>44</v>
      </c>
      <c r="E32" s="47">
        <v>43823</v>
      </c>
      <c r="F32" s="48" t="s">
        <v>333</v>
      </c>
      <c r="G32" s="46" t="s">
        <v>27</v>
      </c>
      <c r="H32" s="46" t="s">
        <v>25</v>
      </c>
      <c r="I32" s="14"/>
      <c r="J32" s="5"/>
      <c r="K32" s="5" t="s">
        <v>135</v>
      </c>
      <c r="L32" s="5"/>
      <c r="M32" s="5"/>
      <c r="N32" s="15"/>
      <c r="O32" s="46"/>
      <c r="P32" s="46"/>
      <c r="Q32" s="46"/>
      <c r="R32" s="46" t="s">
        <v>11</v>
      </c>
      <c r="S32" s="46"/>
      <c r="T32" s="46"/>
      <c r="U32" s="46"/>
      <c r="V32" s="46"/>
      <c r="W32" s="46"/>
      <c r="X32" s="47">
        <v>45059</v>
      </c>
      <c r="Y32" s="3" t="s">
        <v>64</v>
      </c>
      <c r="Z32" s="3" t="s">
        <v>1007</v>
      </c>
      <c r="AA32" s="13">
        <v>58</v>
      </c>
      <c r="AB32" s="13">
        <v>116</v>
      </c>
    </row>
    <row r="33" spans="1:28" ht="25.5" customHeight="1" outlineLevel="1" x14ac:dyDescent="0.25">
      <c r="A33" s="46">
        <v>35</v>
      </c>
      <c r="B33" s="80" t="s">
        <v>999</v>
      </c>
      <c r="C33" s="20" t="s">
        <v>66</v>
      </c>
      <c r="D33" s="3" t="s">
        <v>72</v>
      </c>
      <c r="E33" s="47">
        <v>44743</v>
      </c>
      <c r="F33" s="48" t="s">
        <v>1003</v>
      </c>
      <c r="G33" s="46" t="s">
        <v>23</v>
      </c>
      <c r="H33" s="46" t="s">
        <v>25</v>
      </c>
      <c r="I33" s="14"/>
      <c r="J33" s="5"/>
      <c r="K33" s="5"/>
      <c r="L33" s="5"/>
      <c r="M33" s="5"/>
      <c r="N33" s="15"/>
      <c r="O33" s="46"/>
      <c r="P33" s="46"/>
      <c r="Q33" s="46"/>
      <c r="R33" s="46"/>
      <c r="S33" s="46" t="s">
        <v>12</v>
      </c>
      <c r="T33" s="46"/>
      <c r="U33" s="46"/>
      <c r="V33" s="46"/>
      <c r="W33" s="46"/>
      <c r="X33" s="47">
        <v>45059</v>
      </c>
      <c r="Y33" s="3" t="s">
        <v>64</v>
      </c>
      <c r="Z33" s="3" t="s">
        <v>1007</v>
      </c>
      <c r="AA33" s="13">
        <v>58</v>
      </c>
      <c r="AB33" s="13">
        <v>58</v>
      </c>
    </row>
    <row r="34" spans="1:28" ht="25.5" customHeight="1" outlineLevel="1" x14ac:dyDescent="0.25">
      <c r="A34" s="46">
        <v>43</v>
      </c>
      <c r="B34" s="80" t="s">
        <v>1000</v>
      </c>
      <c r="C34" s="20" t="s">
        <v>66</v>
      </c>
      <c r="D34" s="3" t="s">
        <v>792</v>
      </c>
      <c r="E34" s="47">
        <v>44667</v>
      </c>
      <c r="F34" s="48" t="s">
        <v>1004</v>
      </c>
      <c r="G34" s="46" t="s">
        <v>35</v>
      </c>
      <c r="H34" s="46" t="s">
        <v>25</v>
      </c>
      <c r="I34" s="14"/>
      <c r="J34" s="5" t="s">
        <v>138</v>
      </c>
      <c r="K34" s="5"/>
      <c r="L34" s="5"/>
      <c r="M34" s="5"/>
      <c r="N34" s="15"/>
      <c r="O34" s="46"/>
      <c r="P34" s="46"/>
      <c r="Q34" s="46"/>
      <c r="R34" s="46"/>
      <c r="S34" s="46" t="s">
        <v>12</v>
      </c>
      <c r="T34" s="46"/>
      <c r="U34" s="46"/>
      <c r="V34" s="46"/>
      <c r="W34" s="46"/>
      <c r="X34" s="47">
        <v>45059</v>
      </c>
      <c r="Y34" s="3" t="s">
        <v>64</v>
      </c>
      <c r="Z34" s="3" t="s">
        <v>1007</v>
      </c>
      <c r="AA34" s="13">
        <v>58</v>
      </c>
      <c r="AB34" s="13">
        <v>116</v>
      </c>
    </row>
    <row r="35" spans="1:28" ht="25.5" customHeight="1" outlineLevel="1" x14ac:dyDescent="0.25">
      <c r="A35" s="46">
        <v>46</v>
      </c>
      <c r="B35" s="80" t="s">
        <v>776</v>
      </c>
      <c r="C35" s="20" t="s">
        <v>66</v>
      </c>
      <c r="D35" s="3" t="s">
        <v>687</v>
      </c>
      <c r="E35" s="47">
        <v>44503</v>
      </c>
      <c r="F35" s="48" t="s">
        <v>1005</v>
      </c>
      <c r="G35" s="46" t="s">
        <v>24</v>
      </c>
      <c r="H35" s="46" t="s">
        <v>25</v>
      </c>
      <c r="I35" s="14"/>
      <c r="J35" s="5"/>
      <c r="K35" s="5"/>
      <c r="L35" s="5"/>
      <c r="M35" s="5"/>
      <c r="N35" s="15"/>
      <c r="O35" s="46"/>
      <c r="P35" s="46"/>
      <c r="Q35" s="46"/>
      <c r="R35" s="46" t="s">
        <v>11</v>
      </c>
      <c r="S35" s="46"/>
      <c r="T35" s="46"/>
      <c r="U35" s="46"/>
      <c r="V35" s="46"/>
      <c r="W35" s="46"/>
      <c r="X35" s="47">
        <v>45059</v>
      </c>
      <c r="Y35" s="3" t="s">
        <v>64</v>
      </c>
      <c r="Z35" s="3" t="s">
        <v>1007</v>
      </c>
      <c r="AA35" s="13">
        <v>58</v>
      </c>
      <c r="AB35" s="13">
        <v>58</v>
      </c>
    </row>
    <row r="36" spans="1:28" ht="25.5" customHeight="1" outlineLevel="1" x14ac:dyDescent="0.25">
      <c r="A36" s="46">
        <v>53</v>
      </c>
      <c r="B36" s="80" t="s">
        <v>279</v>
      </c>
      <c r="C36" s="20" t="s">
        <v>66</v>
      </c>
      <c r="D36" s="3" t="s">
        <v>85</v>
      </c>
      <c r="E36" s="47">
        <v>44301</v>
      </c>
      <c r="F36" s="48" t="s">
        <v>673</v>
      </c>
      <c r="G36" s="46" t="s">
        <v>26</v>
      </c>
      <c r="H36" s="46" t="s">
        <v>25</v>
      </c>
      <c r="I36" s="14"/>
      <c r="J36" s="5"/>
      <c r="K36" s="5"/>
      <c r="L36" s="5"/>
      <c r="M36" s="5"/>
      <c r="N36" s="15"/>
      <c r="O36" s="46"/>
      <c r="P36" s="46"/>
      <c r="Q36" s="46"/>
      <c r="R36" s="46" t="s">
        <v>11</v>
      </c>
      <c r="S36" s="46"/>
      <c r="T36" s="46"/>
      <c r="U36" s="46"/>
      <c r="V36" s="46"/>
      <c r="W36" s="46"/>
      <c r="X36" s="47">
        <v>45059</v>
      </c>
      <c r="Y36" s="3" t="s">
        <v>64</v>
      </c>
      <c r="Z36" s="3" t="s">
        <v>1007</v>
      </c>
      <c r="AA36" s="13">
        <v>58</v>
      </c>
      <c r="AB36" s="13">
        <v>58</v>
      </c>
    </row>
    <row r="37" spans="1:28" ht="25.5" customHeight="1" outlineLevel="1" x14ac:dyDescent="0.25">
      <c r="A37" s="46">
        <v>58</v>
      </c>
      <c r="B37" s="80" t="s">
        <v>1213</v>
      </c>
      <c r="C37" s="20" t="s">
        <v>66</v>
      </c>
      <c r="D37" s="3" t="s">
        <v>41</v>
      </c>
      <c r="E37" s="47">
        <v>42799</v>
      </c>
      <c r="F37" s="48" t="s">
        <v>904</v>
      </c>
      <c r="G37" s="46" t="s">
        <v>53</v>
      </c>
      <c r="H37" s="46" t="s">
        <v>25</v>
      </c>
      <c r="I37" s="14"/>
      <c r="J37" s="5"/>
      <c r="K37" s="5"/>
      <c r="L37" s="5"/>
      <c r="M37" s="5"/>
      <c r="N37" s="15"/>
      <c r="O37" s="46"/>
      <c r="P37" s="46"/>
      <c r="Q37" s="46"/>
      <c r="R37" s="46" t="s">
        <v>11</v>
      </c>
      <c r="S37" s="46"/>
      <c r="T37" s="46"/>
      <c r="U37" s="46"/>
      <c r="V37" s="46"/>
      <c r="W37" s="46"/>
      <c r="X37" s="47">
        <v>45059</v>
      </c>
      <c r="Y37" s="3" t="s">
        <v>64</v>
      </c>
      <c r="Z37" s="3" t="s">
        <v>1007</v>
      </c>
      <c r="AA37" s="13">
        <v>58</v>
      </c>
      <c r="AB37" s="13">
        <v>58</v>
      </c>
    </row>
    <row r="38" spans="1:28" ht="25.5" customHeight="1" outlineLevel="1" x14ac:dyDescent="0.25">
      <c r="A38" s="46">
        <v>63</v>
      </c>
      <c r="B38" s="80" t="s">
        <v>93</v>
      </c>
      <c r="C38" s="3" t="s">
        <v>66</v>
      </c>
      <c r="D38" s="3" t="s">
        <v>97</v>
      </c>
      <c r="E38" s="47">
        <v>43500</v>
      </c>
      <c r="F38" s="48" t="s">
        <v>95</v>
      </c>
      <c r="G38" s="46" t="s">
        <v>27</v>
      </c>
      <c r="H38" s="46" t="s">
        <v>25</v>
      </c>
      <c r="I38" s="14"/>
      <c r="J38" s="5"/>
      <c r="K38" s="5"/>
      <c r="L38" s="5" t="s">
        <v>136</v>
      </c>
      <c r="M38" s="5"/>
      <c r="N38" s="15"/>
      <c r="O38" s="46"/>
      <c r="P38" s="46"/>
      <c r="Q38" s="46"/>
      <c r="R38" s="46" t="s">
        <v>11</v>
      </c>
      <c r="S38" s="46"/>
      <c r="T38" s="46"/>
      <c r="U38" s="46"/>
      <c r="V38" s="46"/>
      <c r="W38" s="46"/>
      <c r="X38" s="47">
        <v>45059</v>
      </c>
      <c r="Y38" s="3" t="s">
        <v>64</v>
      </c>
      <c r="Z38" s="3" t="s">
        <v>1007</v>
      </c>
      <c r="AA38" s="13">
        <v>58</v>
      </c>
      <c r="AB38" s="13">
        <v>116</v>
      </c>
    </row>
    <row r="39" spans="1:28" ht="25.5" customHeight="1" outlineLevel="1" x14ac:dyDescent="0.25">
      <c r="A39" s="46">
        <v>64</v>
      </c>
      <c r="B39" s="80" t="s">
        <v>1151</v>
      </c>
      <c r="C39" s="3" t="s">
        <v>66</v>
      </c>
      <c r="D39" s="3" t="s">
        <v>821</v>
      </c>
      <c r="E39" s="47">
        <v>41854</v>
      </c>
      <c r="F39" s="48" t="s">
        <v>1052</v>
      </c>
      <c r="G39" s="46" t="s">
        <v>39</v>
      </c>
      <c r="H39" s="46" t="s">
        <v>25</v>
      </c>
      <c r="I39" s="14"/>
      <c r="J39" s="5"/>
      <c r="K39" s="5"/>
      <c r="L39" s="5"/>
      <c r="M39" s="5"/>
      <c r="N39" s="15" t="s">
        <v>141</v>
      </c>
      <c r="O39" s="46"/>
      <c r="P39" s="46"/>
      <c r="Q39" s="46"/>
      <c r="R39" s="46"/>
      <c r="S39" s="46"/>
      <c r="T39" s="46" t="s">
        <v>13</v>
      </c>
      <c r="U39" s="46"/>
      <c r="V39" s="46"/>
      <c r="W39" s="46"/>
      <c r="X39" s="47">
        <v>45059</v>
      </c>
      <c r="Y39" s="3" t="s">
        <v>64</v>
      </c>
      <c r="Z39" s="3" t="s">
        <v>1007</v>
      </c>
      <c r="AA39" s="13">
        <v>58</v>
      </c>
      <c r="AB39" s="13">
        <v>116</v>
      </c>
    </row>
    <row r="40" spans="1:28" ht="25.5" customHeight="1" x14ac:dyDescent="0.25">
      <c r="A40" s="307" t="s">
        <v>1186</v>
      </c>
      <c r="B40" s="308"/>
      <c r="C40" s="308"/>
      <c r="D40" s="308"/>
      <c r="E40" s="308"/>
      <c r="F40" s="308"/>
      <c r="G40" s="308"/>
      <c r="H40" s="308"/>
      <c r="I40" s="308"/>
      <c r="J40" s="308"/>
      <c r="K40" s="308"/>
      <c r="L40" s="308"/>
      <c r="M40" s="308"/>
      <c r="N40" s="308"/>
      <c r="O40" s="308"/>
      <c r="P40" s="308"/>
      <c r="Q40" s="308"/>
      <c r="R40" s="308"/>
      <c r="S40" s="308"/>
      <c r="T40" s="308"/>
      <c r="U40" s="308"/>
      <c r="V40" s="308"/>
      <c r="W40" s="308"/>
      <c r="X40" s="308"/>
      <c r="Y40" s="308"/>
      <c r="Z40" s="308"/>
      <c r="AA40" s="308"/>
      <c r="AB40" s="308"/>
    </row>
    <row r="41" spans="1:28" ht="25.5" customHeight="1" outlineLevel="1" x14ac:dyDescent="0.25">
      <c r="A41" s="46">
        <v>1</v>
      </c>
      <c r="B41" s="80" t="s">
        <v>770</v>
      </c>
      <c r="C41" s="47" t="s">
        <v>67</v>
      </c>
      <c r="D41" s="3" t="s">
        <v>793</v>
      </c>
      <c r="E41" s="47">
        <v>44649</v>
      </c>
      <c r="F41" s="48" t="s">
        <v>990</v>
      </c>
      <c r="G41" s="46" t="s">
        <v>23</v>
      </c>
      <c r="H41" s="46" t="s">
        <v>25</v>
      </c>
      <c r="I41" s="14" t="s">
        <v>137</v>
      </c>
      <c r="J41" s="20"/>
      <c r="K41" s="20"/>
      <c r="L41" s="20"/>
      <c r="M41" s="20"/>
      <c r="N41" s="26"/>
      <c r="O41" s="23"/>
      <c r="P41" s="10"/>
      <c r="Q41" s="20"/>
      <c r="R41" s="20"/>
      <c r="S41" s="20" t="s">
        <v>12</v>
      </c>
      <c r="T41" s="20"/>
      <c r="U41" s="20"/>
      <c r="V41" s="20"/>
      <c r="W41" s="10"/>
      <c r="X41" s="47">
        <v>45073</v>
      </c>
      <c r="Y41" s="3" t="s">
        <v>11</v>
      </c>
      <c r="Z41" s="3" t="s">
        <v>1008</v>
      </c>
      <c r="AA41" s="13">
        <v>3</v>
      </c>
      <c r="AB41" s="13">
        <v>3</v>
      </c>
    </row>
    <row r="42" spans="1:28" ht="25.5" customHeight="1" outlineLevel="1" x14ac:dyDescent="0.25">
      <c r="A42" s="46">
        <v>2</v>
      </c>
      <c r="B42" s="80" t="s">
        <v>287</v>
      </c>
      <c r="C42" s="47" t="s">
        <v>67</v>
      </c>
      <c r="D42" s="3" t="s">
        <v>41</v>
      </c>
      <c r="E42" s="47">
        <v>44094</v>
      </c>
      <c r="F42" s="48" t="s">
        <v>33</v>
      </c>
      <c r="G42" s="46" t="s">
        <v>27</v>
      </c>
      <c r="H42" s="46" t="s">
        <v>25</v>
      </c>
      <c r="I42" s="14"/>
      <c r="J42" s="20"/>
      <c r="K42" s="5" t="s">
        <v>135</v>
      </c>
      <c r="L42" s="20"/>
      <c r="M42" s="20"/>
      <c r="N42" s="26"/>
      <c r="O42" s="23"/>
      <c r="P42" s="10"/>
      <c r="Q42" s="20"/>
      <c r="R42" s="20" t="s">
        <v>11</v>
      </c>
      <c r="S42" s="20"/>
      <c r="T42" s="20"/>
      <c r="U42" s="20"/>
      <c r="V42" s="20"/>
      <c r="W42" s="10"/>
      <c r="X42" s="47">
        <v>45073</v>
      </c>
      <c r="Y42" s="3" t="s">
        <v>11</v>
      </c>
      <c r="Z42" s="3" t="s">
        <v>1008</v>
      </c>
      <c r="AA42" s="13">
        <v>3</v>
      </c>
      <c r="AB42" s="13">
        <v>3</v>
      </c>
    </row>
    <row r="43" spans="1:28" ht="25.5" customHeight="1" outlineLevel="1" x14ac:dyDescent="0.25">
      <c r="A43" s="46">
        <v>3</v>
      </c>
      <c r="B43" s="80" t="s">
        <v>1212</v>
      </c>
      <c r="C43" s="20" t="s">
        <v>66</v>
      </c>
      <c r="D43" s="3" t="s">
        <v>41</v>
      </c>
      <c r="E43" s="47">
        <v>44574</v>
      </c>
      <c r="F43" s="48" t="s">
        <v>994</v>
      </c>
      <c r="G43" s="46" t="s">
        <v>35</v>
      </c>
      <c r="H43" s="46" t="s">
        <v>25</v>
      </c>
      <c r="I43" s="14"/>
      <c r="J43" s="20" t="s">
        <v>138</v>
      </c>
      <c r="K43" s="20"/>
      <c r="L43" s="20"/>
      <c r="M43" s="20"/>
      <c r="N43" s="26"/>
      <c r="O43" s="23"/>
      <c r="P43" s="10"/>
      <c r="Q43" s="20"/>
      <c r="R43" s="20"/>
      <c r="S43" s="20" t="s">
        <v>12</v>
      </c>
      <c r="T43" s="20"/>
      <c r="U43" s="20"/>
      <c r="V43" s="20"/>
      <c r="W43" s="10"/>
      <c r="X43" s="47">
        <v>45073</v>
      </c>
      <c r="Y43" s="3" t="s">
        <v>11</v>
      </c>
      <c r="Z43" s="3" t="s">
        <v>1008</v>
      </c>
      <c r="AA43" s="13">
        <v>3</v>
      </c>
      <c r="AB43" s="13">
        <v>3</v>
      </c>
    </row>
    <row r="44" spans="1:28" ht="25.5" customHeight="1" x14ac:dyDescent="0.25">
      <c r="A44" s="307" t="s">
        <v>1187</v>
      </c>
      <c r="B44" s="308"/>
      <c r="C44" s="308"/>
      <c r="D44" s="308"/>
      <c r="E44" s="308"/>
      <c r="F44" s="308"/>
      <c r="G44" s="308"/>
      <c r="H44" s="308"/>
      <c r="I44" s="308"/>
      <c r="J44" s="308"/>
      <c r="K44" s="308"/>
      <c r="L44" s="308"/>
      <c r="M44" s="308"/>
      <c r="N44" s="308"/>
      <c r="O44" s="308"/>
      <c r="P44" s="308"/>
      <c r="Q44" s="308"/>
      <c r="R44" s="308"/>
      <c r="S44" s="308"/>
      <c r="T44" s="308"/>
      <c r="U44" s="308"/>
      <c r="V44" s="308"/>
      <c r="W44" s="308"/>
      <c r="X44" s="308"/>
      <c r="Y44" s="308"/>
      <c r="Z44" s="308"/>
      <c r="AA44" s="308"/>
      <c r="AB44" s="308"/>
    </row>
    <row r="45" spans="1:28" ht="25.5" customHeight="1" outlineLevel="1" x14ac:dyDescent="0.25">
      <c r="A45" s="46">
        <v>1</v>
      </c>
      <c r="B45" s="80" t="s">
        <v>290</v>
      </c>
      <c r="C45" s="47" t="s">
        <v>67</v>
      </c>
      <c r="D45" s="3" t="s">
        <v>316</v>
      </c>
      <c r="E45" s="47">
        <v>44387</v>
      </c>
      <c r="F45" s="48" t="s">
        <v>302</v>
      </c>
      <c r="G45" s="46" t="s">
        <v>24</v>
      </c>
      <c r="H45" s="46" t="s">
        <v>25</v>
      </c>
      <c r="I45" s="14"/>
      <c r="J45" s="20"/>
      <c r="K45" s="20" t="s">
        <v>135</v>
      </c>
      <c r="L45" s="20"/>
      <c r="M45" s="20"/>
      <c r="N45" s="26"/>
      <c r="O45" s="46"/>
      <c r="P45" s="46"/>
      <c r="Q45" s="182"/>
      <c r="R45" s="182" t="s">
        <v>11</v>
      </c>
      <c r="S45" s="182"/>
      <c r="T45" s="182"/>
      <c r="U45" s="182"/>
      <c r="V45" s="46"/>
      <c r="W45" s="46"/>
      <c r="X45" s="47">
        <v>45074</v>
      </c>
      <c r="Y45" s="3" t="s">
        <v>11</v>
      </c>
      <c r="Z45" s="3" t="s">
        <v>318</v>
      </c>
      <c r="AA45" s="13">
        <v>8</v>
      </c>
      <c r="AB45" s="13">
        <v>8</v>
      </c>
    </row>
    <row r="46" spans="1:28" ht="25.5" customHeight="1" outlineLevel="1" x14ac:dyDescent="0.25">
      <c r="A46" s="46">
        <v>3</v>
      </c>
      <c r="B46" s="80" t="s">
        <v>1009</v>
      </c>
      <c r="C46" s="47" t="s">
        <v>66</v>
      </c>
      <c r="D46" s="3" t="s">
        <v>1214</v>
      </c>
      <c r="E46" s="47">
        <v>44781</v>
      </c>
      <c r="F46" s="48" t="s">
        <v>1010</v>
      </c>
      <c r="G46" s="46" t="s">
        <v>23</v>
      </c>
      <c r="H46" s="46" t="s">
        <v>25</v>
      </c>
      <c r="I46" s="14" t="s">
        <v>137</v>
      </c>
      <c r="J46" s="20"/>
      <c r="K46" s="20"/>
      <c r="L46" s="20"/>
      <c r="M46" s="20"/>
      <c r="N46" s="26"/>
      <c r="O46" s="46"/>
      <c r="P46" s="46"/>
      <c r="Q46" s="182"/>
      <c r="R46" s="182"/>
      <c r="S46" s="182" t="s">
        <v>12</v>
      </c>
      <c r="T46" s="182"/>
      <c r="U46" s="182"/>
      <c r="V46" s="46"/>
      <c r="W46" s="46"/>
      <c r="X46" s="47">
        <v>45074</v>
      </c>
      <c r="Y46" s="3" t="s">
        <v>11</v>
      </c>
      <c r="Z46" s="3" t="s">
        <v>318</v>
      </c>
      <c r="AA46" s="13">
        <v>8</v>
      </c>
      <c r="AB46" s="13">
        <v>8</v>
      </c>
    </row>
    <row r="47" spans="1:28" ht="25.5" customHeight="1" outlineLevel="1" x14ac:dyDescent="0.25">
      <c r="A47" s="46">
        <v>9</v>
      </c>
      <c r="B47" s="80" t="s">
        <v>299</v>
      </c>
      <c r="C47" s="47" t="s">
        <v>66</v>
      </c>
      <c r="D47" s="3" t="s">
        <v>266</v>
      </c>
      <c r="E47" s="47">
        <v>43487</v>
      </c>
      <c r="F47" s="48" t="s">
        <v>1011</v>
      </c>
      <c r="G47" s="46" t="s">
        <v>27</v>
      </c>
      <c r="H47" s="46" t="s">
        <v>25</v>
      </c>
      <c r="I47" s="14"/>
      <c r="J47" s="20"/>
      <c r="K47" s="20"/>
      <c r="L47" s="20" t="s">
        <v>136</v>
      </c>
      <c r="M47" s="20"/>
      <c r="N47" s="26"/>
      <c r="O47" s="46"/>
      <c r="P47" s="46"/>
      <c r="Q47" s="182"/>
      <c r="R47" s="182" t="s">
        <v>11</v>
      </c>
      <c r="S47" s="182"/>
      <c r="T47" s="182"/>
      <c r="U47" s="182"/>
      <c r="V47" s="46"/>
      <c r="W47" s="46"/>
      <c r="X47" s="47">
        <v>45074</v>
      </c>
      <c r="Y47" s="3" t="s">
        <v>11</v>
      </c>
      <c r="Z47" s="3" t="s">
        <v>318</v>
      </c>
      <c r="AA47" s="13">
        <v>8</v>
      </c>
      <c r="AB47" s="13">
        <v>8</v>
      </c>
    </row>
    <row r="48" spans="1:28" ht="25.5" customHeight="1" x14ac:dyDescent="0.25">
      <c r="A48" s="307" t="s">
        <v>1188</v>
      </c>
      <c r="B48" s="308"/>
      <c r="C48" s="308"/>
      <c r="D48" s="308"/>
      <c r="E48" s="308"/>
      <c r="F48" s="308"/>
      <c r="G48" s="308"/>
      <c r="H48" s="308"/>
      <c r="I48" s="308"/>
      <c r="J48" s="308"/>
      <c r="K48" s="308"/>
      <c r="L48" s="308"/>
      <c r="M48" s="308"/>
      <c r="N48" s="308"/>
      <c r="O48" s="308"/>
      <c r="P48" s="308"/>
      <c r="Q48" s="308"/>
      <c r="R48" s="308"/>
      <c r="S48" s="308"/>
      <c r="T48" s="308"/>
      <c r="U48" s="308"/>
      <c r="V48" s="308"/>
      <c r="W48" s="308"/>
      <c r="X48" s="308"/>
      <c r="Y48" s="308"/>
      <c r="Z48" s="308"/>
      <c r="AA48" s="308"/>
      <c r="AB48" s="308"/>
    </row>
    <row r="49" spans="1:28" ht="25.5" customHeight="1" outlineLevel="1" x14ac:dyDescent="0.25">
      <c r="A49" s="46">
        <v>4</v>
      </c>
      <c r="B49" s="80" t="s">
        <v>1164</v>
      </c>
      <c r="C49" s="27" t="s">
        <v>67</v>
      </c>
      <c r="D49" s="3" t="s">
        <v>1163</v>
      </c>
      <c r="E49" s="47">
        <v>44666</v>
      </c>
      <c r="F49" s="48" t="s">
        <v>1013</v>
      </c>
      <c r="G49" s="46" t="s">
        <v>23</v>
      </c>
      <c r="H49" s="46" t="s">
        <v>25</v>
      </c>
      <c r="I49" s="14" t="s">
        <v>137</v>
      </c>
      <c r="J49" s="20"/>
      <c r="K49" s="20"/>
      <c r="L49" s="20"/>
      <c r="M49" s="20"/>
      <c r="N49" s="26"/>
      <c r="O49" s="181"/>
      <c r="P49" s="181"/>
      <c r="Q49" s="181"/>
      <c r="R49" s="181"/>
      <c r="S49" s="181" t="s">
        <v>12</v>
      </c>
      <c r="T49" s="181"/>
      <c r="U49" s="181"/>
      <c r="V49" s="181"/>
      <c r="W49" s="181"/>
      <c r="X49" s="47">
        <v>45080</v>
      </c>
      <c r="Y49" s="4" t="s">
        <v>64</v>
      </c>
      <c r="Z49" s="4" t="s">
        <v>1018</v>
      </c>
      <c r="AA49" s="34">
        <v>69</v>
      </c>
      <c r="AB49" s="34">
        <v>138</v>
      </c>
    </row>
    <row r="50" spans="1:28" ht="25.5" customHeight="1" outlineLevel="1" x14ac:dyDescent="0.25">
      <c r="A50" s="46">
        <v>10</v>
      </c>
      <c r="B50" s="80" t="s">
        <v>320</v>
      </c>
      <c r="C50" s="27" t="s">
        <v>67</v>
      </c>
      <c r="D50" s="3" t="s">
        <v>44</v>
      </c>
      <c r="E50" s="47">
        <v>44576</v>
      </c>
      <c r="F50" s="48" t="s">
        <v>1015</v>
      </c>
      <c r="G50" s="46" t="s">
        <v>35</v>
      </c>
      <c r="H50" s="46" t="s">
        <v>25</v>
      </c>
      <c r="I50" s="14"/>
      <c r="J50" s="20"/>
      <c r="K50" s="20"/>
      <c r="L50" s="20"/>
      <c r="M50" s="20"/>
      <c r="N50" s="26"/>
      <c r="O50" s="181"/>
      <c r="P50" s="181"/>
      <c r="Q50" s="181"/>
      <c r="R50" s="181"/>
      <c r="S50" s="181" t="s">
        <v>12</v>
      </c>
      <c r="T50" s="181"/>
      <c r="U50" s="181"/>
      <c r="V50" s="181"/>
      <c r="W50" s="181"/>
      <c r="X50" s="47">
        <v>45080</v>
      </c>
      <c r="Y50" s="4" t="s">
        <v>64</v>
      </c>
      <c r="Z50" s="4" t="s">
        <v>1018</v>
      </c>
      <c r="AA50" s="34">
        <v>69</v>
      </c>
      <c r="AB50" s="34">
        <v>69</v>
      </c>
    </row>
    <row r="51" spans="1:28" ht="25.5" customHeight="1" outlineLevel="1" x14ac:dyDescent="0.25">
      <c r="A51" s="46">
        <v>14</v>
      </c>
      <c r="B51" s="80" t="s">
        <v>649</v>
      </c>
      <c r="C51" s="27" t="s">
        <v>67</v>
      </c>
      <c r="D51" s="3" t="s">
        <v>687</v>
      </c>
      <c r="E51" s="47">
        <v>44503</v>
      </c>
      <c r="F51" s="48" t="s">
        <v>997</v>
      </c>
      <c r="G51" s="46" t="s">
        <v>24</v>
      </c>
      <c r="H51" s="46" t="s">
        <v>25</v>
      </c>
      <c r="I51" s="14"/>
      <c r="J51" s="20"/>
      <c r="K51" s="20"/>
      <c r="L51" s="20"/>
      <c r="M51" s="20"/>
      <c r="N51" s="26"/>
      <c r="O51" s="181"/>
      <c r="P51" s="181"/>
      <c r="Q51" s="181"/>
      <c r="R51" s="3" t="s">
        <v>11</v>
      </c>
      <c r="S51" s="181"/>
      <c r="T51" s="181"/>
      <c r="U51" s="181"/>
      <c r="V51" s="181"/>
      <c r="W51" s="181"/>
      <c r="X51" s="47">
        <v>45080</v>
      </c>
      <c r="Y51" s="4" t="s">
        <v>64</v>
      </c>
      <c r="Z51" s="4" t="s">
        <v>1018</v>
      </c>
      <c r="AA51" s="34">
        <v>69</v>
      </c>
      <c r="AB51" s="34">
        <v>69</v>
      </c>
    </row>
    <row r="52" spans="1:28" ht="25.5" customHeight="1" outlineLevel="1" x14ac:dyDescent="0.25">
      <c r="A52" s="46">
        <v>18</v>
      </c>
      <c r="B52" s="80" t="s">
        <v>1172</v>
      </c>
      <c r="C52" s="27" t="s">
        <v>67</v>
      </c>
      <c r="D52" s="3" t="s">
        <v>424</v>
      </c>
      <c r="E52" s="47">
        <v>44300</v>
      </c>
      <c r="F52" s="48" t="s">
        <v>145</v>
      </c>
      <c r="G52" s="46" t="s">
        <v>26</v>
      </c>
      <c r="H52" s="46" t="s">
        <v>25</v>
      </c>
      <c r="I52" s="14"/>
      <c r="J52" s="20"/>
      <c r="K52" s="20"/>
      <c r="L52" s="20"/>
      <c r="M52" s="20"/>
      <c r="N52" s="26"/>
      <c r="O52" s="181"/>
      <c r="P52" s="181"/>
      <c r="Q52" s="181"/>
      <c r="R52" s="181" t="s">
        <v>11</v>
      </c>
      <c r="S52" s="181"/>
      <c r="T52" s="181"/>
      <c r="U52" s="181"/>
      <c r="V52" s="181"/>
      <c r="W52" s="181"/>
      <c r="X52" s="47">
        <v>45080</v>
      </c>
      <c r="Y52" s="4" t="s">
        <v>64</v>
      </c>
      <c r="Z52" s="4" t="s">
        <v>1018</v>
      </c>
      <c r="AA52" s="34">
        <v>69</v>
      </c>
      <c r="AB52" s="34">
        <v>69</v>
      </c>
    </row>
    <row r="53" spans="1:28" ht="25.5" customHeight="1" outlineLevel="1" x14ac:dyDescent="0.25">
      <c r="A53" s="46">
        <v>23</v>
      </c>
      <c r="B53" s="80" t="s">
        <v>1171</v>
      </c>
      <c r="C53" s="27" t="s">
        <v>67</v>
      </c>
      <c r="D53" s="3" t="s">
        <v>70</v>
      </c>
      <c r="E53" s="47">
        <v>43475</v>
      </c>
      <c r="F53" s="48" t="s">
        <v>52</v>
      </c>
      <c r="G53" s="46" t="s">
        <v>53</v>
      </c>
      <c r="H53" s="46" t="s">
        <v>25</v>
      </c>
      <c r="I53" s="14"/>
      <c r="J53" s="20"/>
      <c r="K53" s="20"/>
      <c r="L53" s="20"/>
      <c r="M53" s="20"/>
      <c r="N53" s="26"/>
      <c r="O53" s="181"/>
      <c r="P53" s="181"/>
      <c r="Q53" s="181"/>
      <c r="R53" s="181" t="s">
        <v>11</v>
      </c>
      <c r="S53" s="181"/>
      <c r="T53" s="181"/>
      <c r="U53" s="181"/>
      <c r="V53" s="181"/>
      <c r="W53" s="181"/>
      <c r="X53" s="47">
        <v>45080</v>
      </c>
      <c r="Y53" s="4" t="s">
        <v>64</v>
      </c>
      <c r="Z53" s="4" t="s">
        <v>1018</v>
      </c>
      <c r="AA53" s="34">
        <v>69</v>
      </c>
      <c r="AB53" s="34">
        <v>69</v>
      </c>
    </row>
    <row r="54" spans="1:28" ht="25.5" customHeight="1" outlineLevel="1" x14ac:dyDescent="0.25">
      <c r="A54" s="46">
        <v>29</v>
      </c>
      <c r="B54" s="80" t="s">
        <v>287</v>
      </c>
      <c r="C54" s="27" t="s">
        <v>67</v>
      </c>
      <c r="D54" s="3" t="s">
        <v>41</v>
      </c>
      <c r="E54" s="47">
        <v>44094</v>
      </c>
      <c r="F54" s="48" t="s">
        <v>33</v>
      </c>
      <c r="G54" s="46" t="s">
        <v>27</v>
      </c>
      <c r="H54" s="46" t="s">
        <v>25</v>
      </c>
      <c r="I54" s="14"/>
      <c r="J54" s="20"/>
      <c r="K54" s="20" t="s">
        <v>135</v>
      </c>
      <c r="L54" s="20"/>
      <c r="M54" s="20"/>
      <c r="N54" s="26"/>
      <c r="O54" s="181"/>
      <c r="P54" s="181"/>
      <c r="Q54" s="181"/>
      <c r="R54" s="181" t="s">
        <v>11</v>
      </c>
      <c r="S54" s="181"/>
      <c r="T54" s="181"/>
      <c r="U54" s="181"/>
      <c r="V54" s="181"/>
      <c r="W54" s="181"/>
      <c r="X54" s="47">
        <v>45080</v>
      </c>
      <c r="Y54" s="4" t="s">
        <v>64</v>
      </c>
      <c r="Z54" s="4" t="s">
        <v>1018</v>
      </c>
      <c r="AA54" s="34">
        <v>69</v>
      </c>
      <c r="AB54" s="34">
        <v>138</v>
      </c>
    </row>
    <row r="55" spans="1:28" ht="25.5" customHeight="1" outlineLevel="1" x14ac:dyDescent="0.25">
      <c r="A55" s="46">
        <v>32</v>
      </c>
      <c r="B55" s="80" t="s">
        <v>71</v>
      </c>
      <c r="C55" s="27" t="s">
        <v>67</v>
      </c>
      <c r="D55" s="3" t="s">
        <v>425</v>
      </c>
      <c r="E55" s="47">
        <v>41783</v>
      </c>
      <c r="F55" s="48" t="s">
        <v>55</v>
      </c>
      <c r="G55" s="46" t="s">
        <v>39</v>
      </c>
      <c r="H55" s="46" t="s">
        <v>25</v>
      </c>
      <c r="I55" s="14"/>
      <c r="J55" s="20"/>
      <c r="K55" s="20"/>
      <c r="L55" s="20"/>
      <c r="M55" s="20" t="s">
        <v>140</v>
      </c>
      <c r="N55" s="26"/>
      <c r="O55" s="181"/>
      <c r="P55" s="181"/>
      <c r="Q55" s="181"/>
      <c r="R55" s="181"/>
      <c r="S55" s="181"/>
      <c r="T55" s="181" t="s">
        <v>13</v>
      </c>
      <c r="U55" s="181"/>
      <c r="V55" s="181"/>
      <c r="W55" s="181"/>
      <c r="X55" s="47">
        <v>45080</v>
      </c>
      <c r="Y55" s="4" t="s">
        <v>64</v>
      </c>
      <c r="Z55" s="4" t="s">
        <v>1018</v>
      </c>
      <c r="AA55" s="34">
        <v>69</v>
      </c>
      <c r="AB55" s="34">
        <v>138</v>
      </c>
    </row>
    <row r="56" spans="1:28" ht="25.5" customHeight="1" outlineLevel="1" x14ac:dyDescent="0.25">
      <c r="A56" s="46">
        <v>44</v>
      </c>
      <c r="B56" s="80" t="s">
        <v>1145</v>
      </c>
      <c r="C56" s="20" t="s">
        <v>66</v>
      </c>
      <c r="D56" s="3" t="s">
        <v>72</v>
      </c>
      <c r="E56" s="47">
        <v>44760</v>
      </c>
      <c r="F56" s="48" t="s">
        <v>1002</v>
      </c>
      <c r="G56" s="46" t="s">
        <v>23</v>
      </c>
      <c r="H56" s="46" t="s">
        <v>25</v>
      </c>
      <c r="I56" s="14"/>
      <c r="J56" s="20"/>
      <c r="K56" s="20"/>
      <c r="L56" s="20"/>
      <c r="M56" s="20"/>
      <c r="N56" s="26"/>
      <c r="O56" s="181"/>
      <c r="P56" s="181"/>
      <c r="Q56" s="181"/>
      <c r="R56" s="181"/>
      <c r="S56" s="181" t="s">
        <v>12</v>
      </c>
      <c r="T56" s="181"/>
      <c r="U56" s="181"/>
      <c r="V56" s="181"/>
      <c r="W56" s="181"/>
      <c r="X56" s="47">
        <v>45080</v>
      </c>
      <c r="Y56" s="4" t="s">
        <v>64</v>
      </c>
      <c r="Z56" s="4" t="s">
        <v>1018</v>
      </c>
      <c r="AA56" s="34">
        <v>69</v>
      </c>
      <c r="AB56" s="34">
        <v>69</v>
      </c>
    </row>
    <row r="57" spans="1:28" ht="25.5" customHeight="1" outlineLevel="1" x14ac:dyDescent="0.25">
      <c r="A57" s="46">
        <v>57</v>
      </c>
      <c r="B57" s="80" t="s">
        <v>1012</v>
      </c>
      <c r="C57" s="20" t="s">
        <v>66</v>
      </c>
      <c r="D57" s="3" t="s">
        <v>41</v>
      </c>
      <c r="E57" s="47">
        <v>44574</v>
      </c>
      <c r="F57" s="48" t="s">
        <v>1016</v>
      </c>
      <c r="G57" s="46" t="s">
        <v>35</v>
      </c>
      <c r="H57" s="46" t="s">
        <v>25</v>
      </c>
      <c r="I57" s="14"/>
      <c r="J57" s="20" t="s">
        <v>138</v>
      </c>
      <c r="K57" s="20"/>
      <c r="L57" s="20"/>
      <c r="M57" s="20"/>
      <c r="N57" s="26"/>
      <c r="O57" s="181"/>
      <c r="P57" s="181"/>
      <c r="Q57" s="181"/>
      <c r="R57" s="181"/>
      <c r="S57" s="181" t="s">
        <v>12</v>
      </c>
      <c r="T57" s="181"/>
      <c r="U57" s="181"/>
      <c r="V57" s="181"/>
      <c r="W57" s="181"/>
      <c r="X57" s="47">
        <v>45080</v>
      </c>
      <c r="Y57" s="4" t="s">
        <v>64</v>
      </c>
      <c r="Z57" s="4" t="s">
        <v>1018</v>
      </c>
      <c r="AA57" s="34">
        <v>69</v>
      </c>
      <c r="AB57" s="34">
        <v>138</v>
      </c>
    </row>
    <row r="58" spans="1:28" ht="25.5" customHeight="1" outlineLevel="1" x14ac:dyDescent="0.25">
      <c r="A58" s="46">
        <v>58</v>
      </c>
      <c r="B58" s="80" t="s">
        <v>776</v>
      </c>
      <c r="C58" s="20" t="s">
        <v>66</v>
      </c>
      <c r="D58" s="3" t="s">
        <v>687</v>
      </c>
      <c r="E58" s="47">
        <v>44503</v>
      </c>
      <c r="F58" s="48" t="s">
        <v>1005</v>
      </c>
      <c r="G58" s="46" t="s">
        <v>24</v>
      </c>
      <c r="H58" s="46" t="s">
        <v>25</v>
      </c>
      <c r="I58" s="14"/>
      <c r="J58" s="20"/>
      <c r="K58" s="20"/>
      <c r="L58" s="20"/>
      <c r="M58" s="20"/>
      <c r="N58" s="26"/>
      <c r="O58" s="181"/>
      <c r="P58" s="181"/>
      <c r="Q58" s="181"/>
      <c r="R58" s="181" t="s">
        <v>11</v>
      </c>
      <c r="S58" s="181"/>
      <c r="T58" s="181"/>
      <c r="U58" s="181"/>
      <c r="V58" s="181"/>
      <c r="W58" s="181"/>
      <c r="X58" s="47">
        <v>45080</v>
      </c>
      <c r="Y58" s="4" t="s">
        <v>64</v>
      </c>
      <c r="Z58" s="4" t="s">
        <v>1018</v>
      </c>
      <c r="AA58" s="34">
        <v>69</v>
      </c>
      <c r="AB58" s="34">
        <v>69</v>
      </c>
    </row>
    <row r="59" spans="1:28" ht="25.5" customHeight="1" outlineLevel="1" x14ac:dyDescent="0.25">
      <c r="A59" s="46">
        <v>61</v>
      </c>
      <c r="B59" s="80" t="s">
        <v>274</v>
      </c>
      <c r="C59" s="20" t="s">
        <v>66</v>
      </c>
      <c r="D59" s="3" t="s">
        <v>117</v>
      </c>
      <c r="E59" s="47">
        <v>44405</v>
      </c>
      <c r="F59" s="48" t="s">
        <v>244</v>
      </c>
      <c r="G59" s="46" t="s">
        <v>26</v>
      </c>
      <c r="H59" s="46" t="s">
        <v>25</v>
      </c>
      <c r="I59" s="14"/>
      <c r="J59" s="20"/>
      <c r="K59" s="20"/>
      <c r="L59" s="20"/>
      <c r="M59" s="20"/>
      <c r="N59" s="26"/>
      <c r="O59" s="181"/>
      <c r="P59" s="181"/>
      <c r="Q59" s="181"/>
      <c r="R59" s="181" t="s">
        <v>11</v>
      </c>
      <c r="S59" s="181"/>
      <c r="T59" s="181"/>
      <c r="U59" s="181"/>
      <c r="V59" s="181"/>
      <c r="W59" s="181"/>
      <c r="X59" s="47">
        <v>45080</v>
      </c>
      <c r="Y59" s="4" t="s">
        <v>64</v>
      </c>
      <c r="Z59" s="4" t="s">
        <v>1018</v>
      </c>
      <c r="AA59" s="34">
        <v>69</v>
      </c>
      <c r="AB59" s="34">
        <v>69</v>
      </c>
    </row>
    <row r="60" spans="1:28" ht="25.5" customHeight="1" outlineLevel="1" x14ac:dyDescent="0.25">
      <c r="A60" s="46">
        <v>67</v>
      </c>
      <c r="B60" s="80" t="s">
        <v>118</v>
      </c>
      <c r="C60" s="20" t="s">
        <v>66</v>
      </c>
      <c r="D60" s="4" t="s">
        <v>68</v>
      </c>
      <c r="E60" s="47">
        <v>44263</v>
      </c>
      <c r="F60" s="48" t="s">
        <v>714</v>
      </c>
      <c r="G60" s="46" t="s">
        <v>53</v>
      </c>
      <c r="H60" s="46" t="s">
        <v>25</v>
      </c>
      <c r="I60" s="14"/>
      <c r="J60" s="20"/>
      <c r="K60" s="20"/>
      <c r="L60" s="20"/>
      <c r="M60" s="20"/>
      <c r="N60" s="26"/>
      <c r="O60" s="181"/>
      <c r="P60" s="181"/>
      <c r="Q60" s="181"/>
      <c r="R60" s="3" t="s">
        <v>11</v>
      </c>
      <c r="S60" s="181"/>
      <c r="T60" s="181"/>
      <c r="U60" s="181"/>
      <c r="V60" s="181"/>
      <c r="W60" s="181"/>
      <c r="X60" s="47">
        <v>45080</v>
      </c>
      <c r="Y60" s="4" t="s">
        <v>64</v>
      </c>
      <c r="Z60" s="4" t="s">
        <v>1018</v>
      </c>
      <c r="AA60" s="34">
        <v>69</v>
      </c>
      <c r="AB60" s="34">
        <v>69</v>
      </c>
    </row>
    <row r="61" spans="1:28" ht="25.5" customHeight="1" outlineLevel="1" x14ac:dyDescent="0.25">
      <c r="A61" s="46">
        <v>69</v>
      </c>
      <c r="B61" s="80" t="s">
        <v>102</v>
      </c>
      <c r="C61" s="20" t="s">
        <v>66</v>
      </c>
      <c r="D61" s="3" t="s">
        <v>41</v>
      </c>
      <c r="E61" s="47">
        <v>43154</v>
      </c>
      <c r="F61" s="48" t="s">
        <v>101</v>
      </c>
      <c r="G61" s="46" t="s">
        <v>27</v>
      </c>
      <c r="H61" s="46" t="s">
        <v>25</v>
      </c>
      <c r="I61" s="14"/>
      <c r="J61" s="20"/>
      <c r="K61" s="20"/>
      <c r="L61" s="20" t="s">
        <v>136</v>
      </c>
      <c r="M61" s="20"/>
      <c r="N61" s="26"/>
      <c r="O61" s="181"/>
      <c r="P61" s="181"/>
      <c r="Q61" s="181"/>
      <c r="R61" s="181" t="s">
        <v>11</v>
      </c>
      <c r="S61" s="181"/>
      <c r="T61" s="181"/>
      <c r="U61" s="181"/>
      <c r="V61" s="181"/>
      <c r="W61" s="181"/>
      <c r="X61" s="47">
        <v>45080</v>
      </c>
      <c r="Y61" s="4" t="s">
        <v>64</v>
      </c>
      <c r="Z61" s="4" t="s">
        <v>1018</v>
      </c>
      <c r="AA61" s="34">
        <v>69</v>
      </c>
      <c r="AB61" s="34">
        <v>138</v>
      </c>
    </row>
    <row r="62" spans="1:28" ht="25.5" customHeight="1" outlineLevel="1" x14ac:dyDescent="0.25">
      <c r="A62" s="46">
        <v>72</v>
      </c>
      <c r="B62" s="80" t="s">
        <v>353</v>
      </c>
      <c r="C62" s="20" t="s">
        <v>66</v>
      </c>
      <c r="D62" s="229" t="s">
        <v>68</v>
      </c>
      <c r="E62" s="47">
        <v>42095</v>
      </c>
      <c r="F62" s="48" t="s">
        <v>339</v>
      </c>
      <c r="G62" s="46" t="s">
        <v>39</v>
      </c>
      <c r="H62" s="46" t="s">
        <v>25</v>
      </c>
      <c r="I62" s="14"/>
      <c r="J62" s="20"/>
      <c r="K62" s="20"/>
      <c r="L62" s="20"/>
      <c r="M62" s="20"/>
      <c r="N62" s="26" t="s">
        <v>141</v>
      </c>
      <c r="O62" s="181"/>
      <c r="P62" s="181"/>
      <c r="Q62" s="181"/>
      <c r="R62" s="181"/>
      <c r="S62" s="181"/>
      <c r="T62" s="4" t="s">
        <v>13</v>
      </c>
      <c r="U62" s="181"/>
      <c r="V62" s="181"/>
      <c r="W62" s="181"/>
      <c r="X62" s="47">
        <v>45080</v>
      </c>
      <c r="Y62" s="186" t="s">
        <v>64</v>
      </c>
      <c r="Z62" s="3" t="s">
        <v>1018</v>
      </c>
      <c r="AA62" s="13">
        <v>69</v>
      </c>
      <c r="AB62" s="13">
        <v>138</v>
      </c>
    </row>
    <row r="63" spans="1:28" ht="25.5" customHeight="1" x14ac:dyDescent="0.25">
      <c r="A63" s="307" t="s">
        <v>1189</v>
      </c>
      <c r="B63" s="308"/>
      <c r="C63" s="308"/>
      <c r="D63" s="308"/>
      <c r="E63" s="308"/>
      <c r="F63" s="308"/>
      <c r="G63" s="308"/>
      <c r="H63" s="308"/>
      <c r="I63" s="308"/>
      <c r="J63" s="308"/>
      <c r="K63" s="308"/>
      <c r="L63" s="308"/>
      <c r="M63" s="308"/>
      <c r="N63" s="308"/>
      <c r="O63" s="308"/>
      <c r="P63" s="308"/>
      <c r="Q63" s="308"/>
      <c r="R63" s="308"/>
      <c r="S63" s="308"/>
      <c r="T63" s="308"/>
      <c r="U63" s="308"/>
      <c r="V63" s="308"/>
      <c r="W63" s="308"/>
      <c r="X63" s="308"/>
      <c r="Y63" s="308"/>
      <c r="Z63" s="308"/>
      <c r="AA63" s="308"/>
      <c r="AB63" s="308"/>
    </row>
    <row r="64" spans="1:28" ht="26.25" customHeight="1" outlineLevel="1" x14ac:dyDescent="0.25">
      <c r="A64" s="46">
        <v>5</v>
      </c>
      <c r="B64" s="86" t="s">
        <v>1067</v>
      </c>
      <c r="C64" s="20" t="s">
        <v>67</v>
      </c>
      <c r="D64" s="3" t="s">
        <v>41</v>
      </c>
      <c r="E64" s="47">
        <v>44657</v>
      </c>
      <c r="F64" s="48" t="s">
        <v>1014</v>
      </c>
      <c r="G64" s="46" t="s">
        <v>23</v>
      </c>
      <c r="H64" s="46" t="s">
        <v>25</v>
      </c>
      <c r="I64" s="14" t="s">
        <v>137</v>
      </c>
      <c r="J64" s="20"/>
      <c r="K64" s="20"/>
      <c r="L64" s="20"/>
      <c r="M64" s="20"/>
      <c r="N64" s="26"/>
      <c r="O64" s="181"/>
      <c r="P64" s="181"/>
      <c r="Q64" s="181"/>
      <c r="R64" s="181"/>
      <c r="S64" s="181" t="s">
        <v>12</v>
      </c>
      <c r="T64" s="181"/>
      <c r="U64" s="181"/>
      <c r="V64" s="181"/>
      <c r="W64" s="181"/>
      <c r="X64" s="47">
        <v>45081</v>
      </c>
      <c r="Y64" s="4" t="s">
        <v>64</v>
      </c>
      <c r="Z64" s="3" t="s">
        <v>1018</v>
      </c>
      <c r="AA64" s="13">
        <v>63</v>
      </c>
      <c r="AB64" s="13">
        <v>126</v>
      </c>
    </row>
    <row r="65" spans="1:28" ht="26.25" customHeight="1" outlineLevel="1" x14ac:dyDescent="0.25">
      <c r="A65" s="46">
        <v>8</v>
      </c>
      <c r="B65" s="213" t="s">
        <v>1157</v>
      </c>
      <c r="C65" s="20" t="s">
        <v>67</v>
      </c>
      <c r="D65" s="3" t="s">
        <v>84</v>
      </c>
      <c r="E65" s="47">
        <v>44607</v>
      </c>
      <c r="F65" s="48" t="s">
        <v>989</v>
      </c>
      <c r="G65" s="46" t="s">
        <v>35</v>
      </c>
      <c r="H65" s="46" t="s">
        <v>25</v>
      </c>
      <c r="I65" s="14"/>
      <c r="J65" s="20"/>
      <c r="K65" s="20"/>
      <c r="L65" s="20"/>
      <c r="M65" s="20"/>
      <c r="N65" s="26"/>
      <c r="O65" s="181"/>
      <c r="P65" s="181"/>
      <c r="Q65" s="181"/>
      <c r="R65" s="181"/>
      <c r="S65" s="181" t="s">
        <v>12</v>
      </c>
      <c r="T65" s="181"/>
      <c r="U65" s="181"/>
      <c r="V65" s="181"/>
      <c r="W65" s="181"/>
      <c r="X65" s="47">
        <v>45081</v>
      </c>
      <c r="Y65" s="4" t="s">
        <v>64</v>
      </c>
      <c r="Z65" s="3" t="s">
        <v>1018</v>
      </c>
      <c r="AA65" s="13">
        <v>63</v>
      </c>
      <c r="AB65" s="13">
        <v>63</v>
      </c>
    </row>
    <row r="66" spans="1:28" ht="26.25" customHeight="1" outlineLevel="1" x14ac:dyDescent="0.25">
      <c r="A66" s="46">
        <v>13</v>
      </c>
      <c r="B66" s="80" t="s">
        <v>649</v>
      </c>
      <c r="C66" s="20" t="s">
        <v>67</v>
      </c>
      <c r="D66" s="3" t="s">
        <v>687</v>
      </c>
      <c r="E66" s="47">
        <v>44503</v>
      </c>
      <c r="F66" s="48" t="s">
        <v>997</v>
      </c>
      <c r="G66" s="46" t="s">
        <v>24</v>
      </c>
      <c r="H66" s="46" t="s">
        <v>25</v>
      </c>
      <c r="I66" s="14"/>
      <c r="J66" s="20"/>
      <c r="K66" s="20"/>
      <c r="L66" s="20"/>
      <c r="M66" s="20"/>
      <c r="N66" s="26"/>
      <c r="O66" s="181"/>
      <c r="P66" s="181"/>
      <c r="Q66" s="181"/>
      <c r="R66" s="3" t="s">
        <v>11</v>
      </c>
      <c r="S66" s="181"/>
      <c r="T66" s="181"/>
      <c r="U66" s="181"/>
      <c r="V66" s="181"/>
      <c r="W66" s="181"/>
      <c r="X66" s="47">
        <v>45081</v>
      </c>
      <c r="Y66" s="4" t="s">
        <v>64</v>
      </c>
      <c r="Z66" s="3" t="s">
        <v>1018</v>
      </c>
      <c r="AA66" s="13">
        <v>63</v>
      </c>
      <c r="AB66" s="13">
        <v>63</v>
      </c>
    </row>
    <row r="67" spans="1:28" ht="26.25" customHeight="1" outlineLevel="1" x14ac:dyDescent="0.25">
      <c r="A67" s="46">
        <v>17</v>
      </c>
      <c r="B67" s="80" t="s">
        <v>1172</v>
      </c>
      <c r="C67" s="20" t="s">
        <v>67</v>
      </c>
      <c r="D67" s="3" t="s">
        <v>424</v>
      </c>
      <c r="E67" s="47">
        <v>44300</v>
      </c>
      <c r="F67" s="48" t="s">
        <v>145</v>
      </c>
      <c r="G67" s="46" t="s">
        <v>26</v>
      </c>
      <c r="H67" s="46" t="s">
        <v>25</v>
      </c>
      <c r="I67" s="14"/>
      <c r="J67" s="20"/>
      <c r="K67" s="20" t="s">
        <v>135</v>
      </c>
      <c r="L67" s="20"/>
      <c r="M67" s="20"/>
      <c r="N67" s="26"/>
      <c r="O67" s="181"/>
      <c r="P67" s="181"/>
      <c r="Q67" s="181"/>
      <c r="R67" s="181" t="s">
        <v>11</v>
      </c>
      <c r="S67" s="181"/>
      <c r="T67" s="181"/>
      <c r="U67" s="181"/>
      <c r="V67" s="181"/>
      <c r="W67" s="181"/>
      <c r="X67" s="47">
        <v>45081</v>
      </c>
      <c r="Y67" s="4" t="s">
        <v>64</v>
      </c>
      <c r="Z67" s="3" t="s">
        <v>1018</v>
      </c>
      <c r="AA67" s="13">
        <v>63</v>
      </c>
      <c r="AB67" s="13">
        <v>126</v>
      </c>
    </row>
    <row r="68" spans="1:28" ht="26.25" customHeight="1" outlineLevel="1" x14ac:dyDescent="0.25">
      <c r="A68" s="46">
        <v>21</v>
      </c>
      <c r="B68" s="80" t="s">
        <v>1171</v>
      </c>
      <c r="C68" s="20" t="s">
        <v>67</v>
      </c>
      <c r="D68" s="3" t="s">
        <v>70</v>
      </c>
      <c r="E68" s="47">
        <v>43475</v>
      </c>
      <c r="F68" s="48" t="s">
        <v>52</v>
      </c>
      <c r="G68" s="46" t="s">
        <v>53</v>
      </c>
      <c r="H68" s="46" t="s">
        <v>25</v>
      </c>
      <c r="I68" s="14"/>
      <c r="J68" s="20"/>
      <c r="K68" s="20"/>
      <c r="L68" s="20"/>
      <c r="M68" s="20"/>
      <c r="N68" s="26"/>
      <c r="O68" s="181"/>
      <c r="P68" s="181"/>
      <c r="Q68" s="181"/>
      <c r="R68" s="181" t="s">
        <v>11</v>
      </c>
      <c r="S68" s="181"/>
      <c r="T68" s="181"/>
      <c r="U68" s="181"/>
      <c r="V68" s="181"/>
      <c r="W68" s="181"/>
      <c r="X68" s="47">
        <v>45081</v>
      </c>
      <c r="Y68" s="4" t="s">
        <v>64</v>
      </c>
      <c r="Z68" s="3" t="s">
        <v>1018</v>
      </c>
      <c r="AA68" s="13">
        <v>63</v>
      </c>
      <c r="AB68" s="13">
        <v>63</v>
      </c>
    </row>
    <row r="69" spans="1:28" ht="26.25" customHeight="1" outlineLevel="1" x14ac:dyDescent="0.25">
      <c r="A69" s="46">
        <v>27</v>
      </c>
      <c r="B69" s="80" t="s">
        <v>129</v>
      </c>
      <c r="C69" s="20" t="s">
        <v>67</v>
      </c>
      <c r="D69" s="3" t="s">
        <v>70</v>
      </c>
      <c r="E69" s="47">
        <v>43475</v>
      </c>
      <c r="F69" s="48" t="s">
        <v>126</v>
      </c>
      <c r="G69" s="46" t="s">
        <v>27</v>
      </c>
      <c r="H69" s="46" t="s">
        <v>25</v>
      </c>
      <c r="I69" s="14"/>
      <c r="J69" s="20"/>
      <c r="K69" s="20"/>
      <c r="L69" s="20"/>
      <c r="M69" s="20"/>
      <c r="N69" s="26"/>
      <c r="O69" s="181"/>
      <c r="P69" s="181"/>
      <c r="Q69" s="181"/>
      <c r="R69" s="181" t="s">
        <v>11</v>
      </c>
      <c r="S69" s="181"/>
      <c r="T69" s="181"/>
      <c r="U69" s="181"/>
      <c r="V69" s="181"/>
      <c r="W69" s="181"/>
      <c r="X69" s="47">
        <v>45081</v>
      </c>
      <c r="Y69" s="3" t="s">
        <v>64</v>
      </c>
      <c r="Z69" s="3" t="s">
        <v>1018</v>
      </c>
      <c r="AA69" s="13">
        <v>63</v>
      </c>
      <c r="AB69" s="13">
        <v>63</v>
      </c>
    </row>
    <row r="70" spans="1:28" ht="26.25" customHeight="1" outlineLevel="1" x14ac:dyDescent="0.25">
      <c r="A70" s="46">
        <v>29</v>
      </c>
      <c r="B70" s="80" t="s">
        <v>71</v>
      </c>
      <c r="C70" s="20" t="s">
        <v>67</v>
      </c>
      <c r="D70" s="3" t="s">
        <v>425</v>
      </c>
      <c r="E70" s="47">
        <v>41783</v>
      </c>
      <c r="F70" s="48" t="s">
        <v>55</v>
      </c>
      <c r="G70" s="46" t="s">
        <v>39</v>
      </c>
      <c r="H70" s="46" t="s">
        <v>25</v>
      </c>
      <c r="I70" s="14"/>
      <c r="J70" s="20"/>
      <c r="K70" s="20"/>
      <c r="L70" s="20"/>
      <c r="M70" s="20" t="s">
        <v>140</v>
      </c>
      <c r="N70" s="26"/>
      <c r="O70" s="181"/>
      <c r="P70" s="181"/>
      <c r="Q70" s="181"/>
      <c r="R70" s="181"/>
      <c r="S70" s="181"/>
      <c r="T70" s="181" t="s">
        <v>13</v>
      </c>
      <c r="U70" s="181"/>
      <c r="V70" s="181"/>
      <c r="W70" s="181"/>
      <c r="X70" s="47">
        <v>45081</v>
      </c>
      <c r="Y70" s="3" t="s">
        <v>64</v>
      </c>
      <c r="Z70" s="3" t="s">
        <v>1018</v>
      </c>
      <c r="AA70" s="13">
        <v>63</v>
      </c>
      <c r="AB70" s="13">
        <v>126</v>
      </c>
    </row>
    <row r="71" spans="1:28" ht="26.25" customHeight="1" outlineLevel="1" x14ac:dyDescent="0.25">
      <c r="A71" s="46">
        <v>40</v>
      </c>
      <c r="B71" s="86" t="s">
        <v>1068</v>
      </c>
      <c r="C71" s="20" t="s">
        <v>66</v>
      </c>
      <c r="D71" s="4" t="s">
        <v>68</v>
      </c>
      <c r="E71" s="47">
        <v>44806</v>
      </c>
      <c r="F71" s="48" t="s">
        <v>991</v>
      </c>
      <c r="G71" s="46" t="s">
        <v>23</v>
      </c>
      <c r="H71" s="46" t="s">
        <v>25</v>
      </c>
      <c r="I71" s="14"/>
      <c r="J71" s="232" t="s">
        <v>138</v>
      </c>
      <c r="K71" s="20"/>
      <c r="L71" s="20"/>
      <c r="M71" s="20"/>
      <c r="N71" s="26"/>
      <c r="O71" s="181"/>
      <c r="P71" s="181"/>
      <c r="Q71" s="181"/>
      <c r="R71" s="181"/>
      <c r="S71" s="181" t="s">
        <v>12</v>
      </c>
      <c r="T71" s="181"/>
      <c r="U71" s="181"/>
      <c r="V71" s="181"/>
      <c r="W71" s="181"/>
      <c r="X71" s="47">
        <v>45081</v>
      </c>
      <c r="Y71" s="3" t="s">
        <v>64</v>
      </c>
      <c r="Z71" s="3" t="s">
        <v>1018</v>
      </c>
      <c r="AA71" s="13">
        <v>63</v>
      </c>
      <c r="AB71" s="209">
        <v>126</v>
      </c>
    </row>
    <row r="72" spans="1:28" s="207" customFormat="1" ht="26.25" customHeight="1" outlineLevel="1" x14ac:dyDescent="0.25">
      <c r="A72" s="230">
        <v>52</v>
      </c>
      <c r="B72" s="231" t="s">
        <v>1012</v>
      </c>
      <c r="C72" s="232" t="s">
        <v>66</v>
      </c>
      <c r="D72" s="233" t="s">
        <v>41</v>
      </c>
      <c r="E72" s="234">
        <v>44574</v>
      </c>
      <c r="F72" s="235" t="s">
        <v>1016</v>
      </c>
      <c r="G72" s="230" t="s">
        <v>35</v>
      </c>
      <c r="H72" s="230" t="s">
        <v>25</v>
      </c>
      <c r="I72" s="236"/>
      <c r="J72" s="232"/>
      <c r="K72" s="232"/>
      <c r="L72" s="232"/>
      <c r="M72" s="232"/>
      <c r="N72" s="237"/>
      <c r="O72" s="238"/>
      <c r="P72" s="238"/>
      <c r="Q72" s="238"/>
      <c r="R72" s="238"/>
      <c r="S72" s="238" t="s">
        <v>12</v>
      </c>
      <c r="T72" s="238"/>
      <c r="U72" s="238"/>
      <c r="V72" s="238"/>
      <c r="W72" s="238"/>
      <c r="X72" s="234">
        <v>45081</v>
      </c>
      <c r="Y72" s="233" t="s">
        <v>64</v>
      </c>
      <c r="Z72" s="233" t="s">
        <v>1018</v>
      </c>
      <c r="AA72" s="209">
        <v>63</v>
      </c>
      <c r="AB72" s="209">
        <v>63</v>
      </c>
    </row>
    <row r="73" spans="1:28" ht="26.25" customHeight="1" outlineLevel="1" x14ac:dyDescent="0.25">
      <c r="A73" s="46">
        <v>54</v>
      </c>
      <c r="B73" s="80" t="s">
        <v>219</v>
      </c>
      <c r="C73" s="20" t="s">
        <v>66</v>
      </c>
      <c r="D73" s="3" t="s">
        <v>72</v>
      </c>
      <c r="E73" s="47">
        <v>44446</v>
      </c>
      <c r="F73" s="48" t="s">
        <v>1017</v>
      </c>
      <c r="G73" s="46" t="s">
        <v>24</v>
      </c>
      <c r="H73" s="46" t="s">
        <v>25</v>
      </c>
      <c r="I73" s="14"/>
      <c r="J73" s="20"/>
      <c r="K73" s="20"/>
      <c r="L73" s="20"/>
      <c r="M73" s="20"/>
      <c r="N73" s="26"/>
      <c r="O73" s="181"/>
      <c r="P73" s="181"/>
      <c r="Q73" s="181"/>
      <c r="R73" s="181" t="s">
        <v>11</v>
      </c>
      <c r="S73" s="181"/>
      <c r="T73" s="181"/>
      <c r="U73" s="181"/>
      <c r="V73" s="181"/>
      <c r="W73" s="181"/>
      <c r="X73" s="47">
        <v>45081</v>
      </c>
      <c r="Y73" s="3" t="s">
        <v>64</v>
      </c>
      <c r="Z73" s="3" t="s">
        <v>1018</v>
      </c>
      <c r="AA73" s="13">
        <v>63</v>
      </c>
      <c r="AB73" s="13">
        <v>63</v>
      </c>
    </row>
    <row r="74" spans="1:28" ht="26.25" customHeight="1" outlineLevel="1" x14ac:dyDescent="0.25">
      <c r="A74" s="46">
        <v>60</v>
      </c>
      <c r="B74" s="80" t="s">
        <v>131</v>
      </c>
      <c r="C74" s="20" t="s">
        <v>66</v>
      </c>
      <c r="D74" s="3" t="s">
        <v>72</v>
      </c>
      <c r="E74" s="47">
        <v>44342</v>
      </c>
      <c r="F74" s="48" t="s">
        <v>1006</v>
      </c>
      <c r="G74" s="46" t="s">
        <v>26</v>
      </c>
      <c r="H74" s="46" t="s">
        <v>25</v>
      </c>
      <c r="I74" s="14"/>
      <c r="J74" s="20"/>
      <c r="K74" s="20"/>
      <c r="L74" s="20"/>
      <c r="M74" s="20"/>
      <c r="N74" s="26"/>
      <c r="O74" s="181"/>
      <c r="P74" s="181"/>
      <c r="Q74" s="181"/>
      <c r="R74" s="181" t="s">
        <v>11</v>
      </c>
      <c r="S74" s="181"/>
      <c r="T74" s="181"/>
      <c r="U74" s="181"/>
      <c r="V74" s="181"/>
      <c r="W74" s="181"/>
      <c r="X74" s="47">
        <v>45081</v>
      </c>
      <c r="Y74" s="3" t="s">
        <v>64</v>
      </c>
      <c r="Z74" s="3" t="s">
        <v>1018</v>
      </c>
      <c r="AA74" s="13">
        <v>63</v>
      </c>
      <c r="AB74" s="13">
        <v>63</v>
      </c>
    </row>
    <row r="75" spans="1:28" ht="26.25" customHeight="1" outlineLevel="1" x14ac:dyDescent="0.25">
      <c r="A75" s="46">
        <v>61</v>
      </c>
      <c r="B75" s="80" t="s">
        <v>1215</v>
      </c>
      <c r="C75" s="20" t="s">
        <v>66</v>
      </c>
      <c r="D75" s="3" t="s">
        <v>1216</v>
      </c>
      <c r="E75" s="47">
        <v>43714</v>
      </c>
      <c r="F75" s="48" t="s">
        <v>61</v>
      </c>
      <c r="G75" s="46" t="s">
        <v>53</v>
      </c>
      <c r="H75" s="46" t="s">
        <v>25</v>
      </c>
      <c r="I75" s="14"/>
      <c r="J75" s="20"/>
      <c r="K75" s="20"/>
      <c r="L75" s="20"/>
      <c r="M75" s="20"/>
      <c r="N75" s="26"/>
      <c r="O75" s="181"/>
      <c r="P75" s="181"/>
      <c r="Q75" s="181"/>
      <c r="R75" s="181" t="s">
        <v>11</v>
      </c>
      <c r="S75" s="181"/>
      <c r="T75" s="181"/>
      <c r="U75" s="181"/>
      <c r="V75" s="181"/>
      <c r="W75" s="181"/>
      <c r="X75" s="47">
        <v>45081</v>
      </c>
      <c r="Y75" s="3" t="s">
        <v>64</v>
      </c>
      <c r="Z75" s="3" t="s">
        <v>1018</v>
      </c>
      <c r="AA75" s="13">
        <v>63</v>
      </c>
      <c r="AB75" s="13">
        <v>63</v>
      </c>
    </row>
    <row r="76" spans="1:28" ht="26.25" customHeight="1" outlineLevel="1" x14ac:dyDescent="0.25">
      <c r="A76" s="46">
        <v>63</v>
      </c>
      <c r="B76" s="80" t="s">
        <v>703</v>
      </c>
      <c r="C76" s="20" t="s">
        <v>66</v>
      </c>
      <c r="D76" s="3" t="s">
        <v>70</v>
      </c>
      <c r="E76" s="47">
        <v>43475</v>
      </c>
      <c r="F76" s="48" t="s">
        <v>680</v>
      </c>
      <c r="G76" s="46" t="s">
        <v>27</v>
      </c>
      <c r="H76" s="46" t="s">
        <v>25</v>
      </c>
      <c r="I76" s="14"/>
      <c r="J76" s="20"/>
      <c r="K76" s="20"/>
      <c r="L76" s="20" t="s">
        <v>136</v>
      </c>
      <c r="M76" s="20"/>
      <c r="N76" s="26"/>
      <c r="O76" s="181"/>
      <c r="P76" s="181"/>
      <c r="Q76" s="181"/>
      <c r="R76" s="181" t="s">
        <v>11</v>
      </c>
      <c r="S76" s="181"/>
      <c r="T76" s="181"/>
      <c r="U76" s="181"/>
      <c r="V76" s="181"/>
      <c r="W76" s="181"/>
      <c r="X76" s="47">
        <v>45081</v>
      </c>
      <c r="Y76" s="3" t="s">
        <v>64</v>
      </c>
      <c r="Z76" s="3" t="s">
        <v>1018</v>
      </c>
      <c r="AA76" s="13">
        <v>63</v>
      </c>
      <c r="AB76" s="13">
        <v>126</v>
      </c>
    </row>
    <row r="77" spans="1:28" ht="26.25" customHeight="1" outlineLevel="1" x14ac:dyDescent="0.25">
      <c r="A77" s="46">
        <v>65</v>
      </c>
      <c r="B77" s="80" t="s">
        <v>353</v>
      </c>
      <c r="C77" s="20" t="s">
        <v>66</v>
      </c>
      <c r="D77" s="4" t="s">
        <v>68</v>
      </c>
      <c r="E77" s="47">
        <v>42095</v>
      </c>
      <c r="F77" s="48" t="s">
        <v>339</v>
      </c>
      <c r="G77" s="46" t="s">
        <v>39</v>
      </c>
      <c r="H77" s="46" t="s">
        <v>25</v>
      </c>
      <c r="I77" s="14"/>
      <c r="J77" s="20"/>
      <c r="K77" s="20"/>
      <c r="L77" s="20"/>
      <c r="M77" s="20"/>
      <c r="N77" s="26" t="s">
        <v>141</v>
      </c>
      <c r="O77" s="181"/>
      <c r="P77" s="181"/>
      <c r="Q77" s="181"/>
      <c r="R77" s="181"/>
      <c r="S77" s="181"/>
      <c r="T77" s="4" t="s">
        <v>13</v>
      </c>
      <c r="U77" s="181"/>
      <c r="V77" s="181"/>
      <c r="W77" s="181"/>
      <c r="X77" s="47">
        <v>45081</v>
      </c>
      <c r="Y77" s="3" t="s">
        <v>64</v>
      </c>
      <c r="Z77" s="3" t="s">
        <v>1018</v>
      </c>
      <c r="AA77" s="13">
        <v>63</v>
      </c>
      <c r="AB77" s="13">
        <v>126</v>
      </c>
    </row>
    <row r="78" spans="1:28" ht="26.25" customHeight="1" x14ac:dyDescent="0.25">
      <c r="A78" s="307" t="s">
        <v>1190</v>
      </c>
      <c r="B78" s="308"/>
      <c r="C78" s="308"/>
      <c r="D78" s="308"/>
      <c r="E78" s="308"/>
      <c r="F78" s="308"/>
      <c r="G78" s="308"/>
      <c r="H78" s="308"/>
      <c r="I78" s="308"/>
      <c r="J78" s="308"/>
      <c r="K78" s="308"/>
      <c r="L78" s="308"/>
      <c r="M78" s="308"/>
      <c r="N78" s="308"/>
      <c r="O78" s="308"/>
      <c r="P78" s="308"/>
      <c r="Q78" s="308"/>
      <c r="R78" s="308"/>
      <c r="S78" s="308"/>
      <c r="T78" s="308"/>
      <c r="U78" s="308"/>
      <c r="V78" s="308"/>
      <c r="W78" s="308"/>
      <c r="X78" s="308"/>
      <c r="Y78" s="308"/>
      <c r="Z78" s="308"/>
      <c r="AA78" s="308"/>
      <c r="AB78" s="308"/>
    </row>
    <row r="79" spans="1:28" ht="26.25" customHeight="1" outlineLevel="1" x14ac:dyDescent="0.3">
      <c r="A79" s="46">
        <v>3</v>
      </c>
      <c r="B79" s="80" t="s">
        <v>1019</v>
      </c>
      <c r="C79" s="20" t="s">
        <v>67</v>
      </c>
      <c r="D79" s="3" t="s">
        <v>193</v>
      </c>
      <c r="E79" s="183" t="s">
        <v>620</v>
      </c>
      <c r="F79" s="183" t="s">
        <v>1023</v>
      </c>
      <c r="G79" s="3" t="s">
        <v>35</v>
      </c>
      <c r="H79" s="46" t="s">
        <v>25</v>
      </c>
      <c r="I79" s="14" t="s">
        <v>137</v>
      </c>
      <c r="J79" s="20"/>
      <c r="K79" s="20"/>
      <c r="L79" s="20"/>
      <c r="M79" s="20"/>
      <c r="N79" s="26"/>
      <c r="O79" s="185"/>
      <c r="P79" s="185"/>
      <c r="Q79" s="185"/>
      <c r="R79" s="185"/>
      <c r="S79" s="185" t="s">
        <v>12</v>
      </c>
      <c r="T79" s="185"/>
      <c r="U79" s="185"/>
      <c r="V79" s="185"/>
      <c r="W79" s="185"/>
      <c r="X79" s="47" t="s">
        <v>1030</v>
      </c>
      <c r="Y79" s="3" t="s">
        <v>64</v>
      </c>
      <c r="Z79" s="3" t="s">
        <v>509</v>
      </c>
      <c r="AA79" s="13">
        <v>14</v>
      </c>
      <c r="AB79" s="13">
        <v>28</v>
      </c>
    </row>
    <row r="80" spans="1:28" ht="26.25" customHeight="1" outlineLevel="1" x14ac:dyDescent="0.3">
      <c r="A80" s="46">
        <v>4</v>
      </c>
      <c r="B80" s="80" t="s">
        <v>1020</v>
      </c>
      <c r="C80" s="20" t="s">
        <v>67</v>
      </c>
      <c r="D80" s="3" t="s">
        <v>1180</v>
      </c>
      <c r="E80" s="183" t="s">
        <v>1024</v>
      </c>
      <c r="F80" s="183" t="s">
        <v>1025</v>
      </c>
      <c r="G80" s="46" t="s">
        <v>24</v>
      </c>
      <c r="H80" s="46" t="s">
        <v>25</v>
      </c>
      <c r="I80" s="14"/>
      <c r="J80" s="20"/>
      <c r="K80" s="20"/>
      <c r="L80" s="20"/>
      <c r="M80" s="20"/>
      <c r="N80" s="26"/>
      <c r="O80" s="185"/>
      <c r="P80" s="185"/>
      <c r="Q80" s="185"/>
      <c r="R80" s="185" t="s">
        <v>11</v>
      </c>
      <c r="S80" s="185"/>
      <c r="T80" s="185"/>
      <c r="U80" s="185"/>
      <c r="V80" s="185"/>
      <c r="W80" s="185"/>
      <c r="X80" s="47" t="s">
        <v>1030</v>
      </c>
      <c r="Y80" s="3" t="s">
        <v>64</v>
      </c>
      <c r="Z80" s="3" t="s">
        <v>509</v>
      </c>
      <c r="AA80" s="13">
        <v>14</v>
      </c>
      <c r="AB80" s="13">
        <v>14</v>
      </c>
    </row>
    <row r="81" spans="1:28" ht="26.25" customHeight="1" outlineLevel="1" x14ac:dyDescent="0.3">
      <c r="A81" s="46">
        <v>5</v>
      </c>
      <c r="B81" s="80" t="s">
        <v>512</v>
      </c>
      <c r="C81" s="20" t="s">
        <v>67</v>
      </c>
      <c r="D81" s="3" t="s">
        <v>317</v>
      </c>
      <c r="E81" s="183" t="s">
        <v>453</v>
      </c>
      <c r="F81" s="184">
        <v>6220109</v>
      </c>
      <c r="G81" s="46" t="s">
        <v>26</v>
      </c>
      <c r="H81" s="46" t="s">
        <v>25</v>
      </c>
      <c r="I81" s="14"/>
      <c r="J81" s="20"/>
      <c r="K81" s="20"/>
      <c r="L81" s="20"/>
      <c r="M81" s="20"/>
      <c r="N81" s="26"/>
      <c r="O81" s="185"/>
      <c r="P81" s="185"/>
      <c r="Q81" s="185"/>
      <c r="R81" s="185" t="s">
        <v>11</v>
      </c>
      <c r="S81" s="185"/>
      <c r="T81" s="185"/>
      <c r="U81" s="185"/>
      <c r="V81" s="185"/>
      <c r="W81" s="185"/>
      <c r="X81" s="47" t="s">
        <v>1030</v>
      </c>
      <c r="Y81" s="3" t="s">
        <v>64</v>
      </c>
      <c r="Z81" s="3" t="s">
        <v>509</v>
      </c>
      <c r="AA81" s="13">
        <v>14</v>
      </c>
      <c r="AB81" s="13">
        <v>14</v>
      </c>
    </row>
    <row r="82" spans="1:28" ht="26.25" customHeight="1" outlineLevel="1" x14ac:dyDescent="0.3">
      <c r="A82" s="46">
        <v>8</v>
      </c>
      <c r="B82" s="80" t="s">
        <v>516</v>
      </c>
      <c r="C82" s="20" t="s">
        <v>67</v>
      </c>
      <c r="D82" s="3" t="s">
        <v>515</v>
      </c>
      <c r="E82" s="183" t="s">
        <v>463</v>
      </c>
      <c r="F82" s="183" t="s">
        <v>464</v>
      </c>
      <c r="G82" s="46" t="s">
        <v>27</v>
      </c>
      <c r="H82" s="46" t="s">
        <v>25</v>
      </c>
      <c r="I82" s="14"/>
      <c r="J82" s="20"/>
      <c r="K82" s="20" t="s">
        <v>135</v>
      </c>
      <c r="L82" s="20"/>
      <c r="M82" s="20"/>
      <c r="N82" s="26"/>
      <c r="O82" s="185"/>
      <c r="P82" s="185"/>
      <c r="Q82" s="185"/>
      <c r="R82" s="185" t="s">
        <v>11</v>
      </c>
      <c r="S82" s="185"/>
      <c r="T82" s="185"/>
      <c r="U82" s="185"/>
      <c r="V82" s="185"/>
      <c r="W82" s="185"/>
      <c r="X82" s="47" t="s">
        <v>1030</v>
      </c>
      <c r="Y82" s="3" t="s">
        <v>64</v>
      </c>
      <c r="Z82" s="3" t="s">
        <v>509</v>
      </c>
      <c r="AA82" s="13">
        <v>14</v>
      </c>
      <c r="AB82" s="13">
        <v>28</v>
      </c>
    </row>
    <row r="83" spans="1:28" ht="26.25" customHeight="1" outlineLevel="1" x14ac:dyDescent="0.3">
      <c r="A83" s="46">
        <v>11</v>
      </c>
      <c r="B83" s="80" t="s">
        <v>1021</v>
      </c>
      <c r="C83" s="20" t="s">
        <v>66</v>
      </c>
      <c r="D83" s="3" t="s">
        <v>29</v>
      </c>
      <c r="E83" s="183" t="s">
        <v>1026</v>
      </c>
      <c r="F83" s="183" t="s">
        <v>1027</v>
      </c>
      <c r="G83" s="3" t="s">
        <v>23</v>
      </c>
      <c r="H83" s="46" t="s">
        <v>25</v>
      </c>
      <c r="I83" s="14"/>
      <c r="J83" s="171" t="s">
        <v>138</v>
      </c>
      <c r="K83" s="20"/>
      <c r="L83" s="20"/>
      <c r="M83" s="20"/>
      <c r="N83" s="26"/>
      <c r="O83" s="185"/>
      <c r="P83" s="185"/>
      <c r="Q83" s="185"/>
      <c r="R83" s="185"/>
      <c r="S83" s="185" t="s">
        <v>12</v>
      </c>
      <c r="T83" s="185"/>
      <c r="U83" s="185"/>
      <c r="V83" s="185"/>
      <c r="W83" s="185"/>
      <c r="X83" s="47" t="s">
        <v>1030</v>
      </c>
      <c r="Y83" s="3" t="s">
        <v>64</v>
      </c>
      <c r="Z83" s="3" t="s">
        <v>509</v>
      </c>
      <c r="AA83" s="13">
        <v>14</v>
      </c>
      <c r="AB83" s="13">
        <v>28</v>
      </c>
    </row>
    <row r="84" spans="1:28" ht="26.25" customHeight="1" outlineLevel="1" x14ac:dyDescent="0.3">
      <c r="A84" s="46">
        <v>12</v>
      </c>
      <c r="B84" s="80" t="s">
        <v>1022</v>
      </c>
      <c r="C84" s="20" t="s">
        <v>66</v>
      </c>
      <c r="D84" s="3" t="s">
        <v>1217</v>
      </c>
      <c r="E84" s="183" t="s">
        <v>1028</v>
      </c>
      <c r="F84" s="183" t="s">
        <v>1029</v>
      </c>
      <c r="G84" s="3" t="s">
        <v>35</v>
      </c>
      <c r="H84" s="46" t="s">
        <v>25</v>
      </c>
      <c r="I84" s="14"/>
      <c r="J84" s="20"/>
      <c r="K84" s="20"/>
      <c r="L84" s="20"/>
      <c r="M84" s="20"/>
      <c r="N84" s="26"/>
      <c r="O84" s="185"/>
      <c r="P84" s="185"/>
      <c r="Q84" s="185"/>
      <c r="R84" s="185"/>
      <c r="S84" s="185" t="s">
        <v>12</v>
      </c>
      <c r="T84" s="185"/>
      <c r="U84" s="185"/>
      <c r="V84" s="185"/>
      <c r="W84" s="185"/>
      <c r="X84" s="47" t="s">
        <v>1030</v>
      </c>
      <c r="Y84" s="3" t="s">
        <v>64</v>
      </c>
      <c r="Z84" s="3" t="s">
        <v>509</v>
      </c>
      <c r="AA84" s="13">
        <v>14</v>
      </c>
      <c r="AB84" s="13">
        <v>28</v>
      </c>
    </row>
    <row r="85" spans="1:28" ht="26.25" customHeight="1" outlineLevel="1" x14ac:dyDescent="0.3">
      <c r="A85" s="46">
        <v>13</v>
      </c>
      <c r="B85" s="80" t="s">
        <v>442</v>
      </c>
      <c r="C85" s="20" t="s">
        <v>66</v>
      </c>
      <c r="D85" s="3" t="s">
        <v>193</v>
      </c>
      <c r="E85" s="183" t="s">
        <v>490</v>
      </c>
      <c r="F85" s="183" t="s">
        <v>182</v>
      </c>
      <c r="G85" s="46" t="s">
        <v>26</v>
      </c>
      <c r="H85" s="46" t="s">
        <v>25</v>
      </c>
      <c r="I85" s="14"/>
      <c r="J85" s="20"/>
      <c r="K85" s="20"/>
      <c r="L85" s="20" t="s">
        <v>136</v>
      </c>
      <c r="M85" s="20"/>
      <c r="N85" s="26"/>
      <c r="O85" s="185"/>
      <c r="P85" s="185"/>
      <c r="Q85" s="185"/>
      <c r="R85" s="185" t="s">
        <v>11</v>
      </c>
      <c r="S85" s="185"/>
      <c r="T85" s="185"/>
      <c r="U85" s="185"/>
      <c r="V85" s="185"/>
      <c r="W85" s="185"/>
      <c r="X85" s="47" t="s">
        <v>1030</v>
      </c>
      <c r="Y85" s="3" t="s">
        <v>64</v>
      </c>
      <c r="Z85" s="3" t="s">
        <v>509</v>
      </c>
      <c r="AA85" s="13">
        <v>14</v>
      </c>
      <c r="AB85" s="13">
        <v>14</v>
      </c>
    </row>
    <row r="86" spans="1:28" ht="26.25" customHeight="1" outlineLevel="1" x14ac:dyDescent="0.3">
      <c r="A86" s="46">
        <v>15</v>
      </c>
      <c r="B86" s="80" t="s">
        <v>527</v>
      </c>
      <c r="C86" s="20" t="s">
        <v>66</v>
      </c>
      <c r="D86" s="3" t="s">
        <v>515</v>
      </c>
      <c r="E86" s="183" t="s">
        <v>493</v>
      </c>
      <c r="F86" s="183" t="s">
        <v>494</v>
      </c>
      <c r="G86" s="46" t="s">
        <v>27</v>
      </c>
      <c r="H86" s="46" t="s">
        <v>25</v>
      </c>
      <c r="I86" s="14"/>
      <c r="J86" s="20"/>
      <c r="K86" s="20"/>
      <c r="L86" s="20"/>
      <c r="M86" s="20"/>
      <c r="N86" s="26"/>
      <c r="O86" s="185"/>
      <c r="P86" s="185"/>
      <c r="Q86" s="185"/>
      <c r="R86" s="185" t="s">
        <v>11</v>
      </c>
      <c r="S86" s="185"/>
      <c r="T86" s="185"/>
      <c r="U86" s="185"/>
      <c r="V86" s="185"/>
      <c r="W86" s="185"/>
      <c r="X86" s="47" t="s">
        <v>1030</v>
      </c>
      <c r="Y86" s="3" t="s">
        <v>64</v>
      </c>
      <c r="Z86" s="3" t="s">
        <v>509</v>
      </c>
      <c r="AA86" s="13">
        <v>14</v>
      </c>
      <c r="AB86" s="13">
        <v>14</v>
      </c>
    </row>
    <row r="87" spans="1:28" ht="26.25" customHeight="1" x14ac:dyDescent="0.25">
      <c r="A87" s="307" t="s">
        <v>1191</v>
      </c>
      <c r="B87" s="308"/>
      <c r="C87" s="308"/>
      <c r="D87" s="308"/>
      <c r="E87" s="308"/>
      <c r="F87" s="308"/>
      <c r="G87" s="308"/>
      <c r="H87" s="308"/>
      <c r="I87" s="308"/>
      <c r="J87" s="308"/>
      <c r="K87" s="308"/>
      <c r="L87" s="308"/>
      <c r="M87" s="308"/>
      <c r="N87" s="308"/>
      <c r="O87" s="308"/>
      <c r="P87" s="308"/>
      <c r="Q87" s="308"/>
      <c r="R87" s="308"/>
      <c r="S87" s="308"/>
      <c r="T87" s="308"/>
      <c r="U87" s="308"/>
      <c r="V87" s="308"/>
      <c r="W87" s="308"/>
      <c r="X87" s="308"/>
      <c r="Y87" s="308"/>
      <c r="Z87" s="308"/>
      <c r="AA87" s="308"/>
      <c r="AB87" s="308"/>
    </row>
    <row r="88" spans="1:28" ht="26.25" customHeight="1" outlineLevel="1" x14ac:dyDescent="0.25">
      <c r="A88" s="46">
        <v>6</v>
      </c>
      <c r="B88" s="80" t="s">
        <v>930</v>
      </c>
      <c r="C88" s="20" t="s">
        <v>67</v>
      </c>
      <c r="D88" s="3" t="s">
        <v>73</v>
      </c>
      <c r="E88" s="47">
        <v>44674</v>
      </c>
      <c r="F88" s="48" t="s">
        <v>1031</v>
      </c>
      <c r="G88" s="46" t="s">
        <v>35</v>
      </c>
      <c r="H88" s="46" t="s">
        <v>25</v>
      </c>
      <c r="I88" s="14" t="s">
        <v>137</v>
      </c>
      <c r="J88" s="20"/>
      <c r="K88" s="20"/>
      <c r="L88" s="20"/>
      <c r="M88" s="20"/>
      <c r="N88" s="26"/>
      <c r="O88" s="46"/>
      <c r="P88" s="46"/>
      <c r="Q88" s="46"/>
      <c r="R88" s="46"/>
      <c r="S88" s="185" t="s">
        <v>12</v>
      </c>
      <c r="T88" s="46"/>
      <c r="U88" s="46"/>
      <c r="V88" s="46"/>
      <c r="W88" s="46"/>
      <c r="X88" s="47">
        <v>45095</v>
      </c>
      <c r="Y88" s="3" t="s">
        <v>11</v>
      </c>
      <c r="Z88" s="3" t="s">
        <v>566</v>
      </c>
      <c r="AA88" s="13">
        <v>41</v>
      </c>
      <c r="AB88" s="13">
        <v>41</v>
      </c>
    </row>
    <row r="89" spans="1:28" ht="26.25" customHeight="1" outlineLevel="1" x14ac:dyDescent="0.25">
      <c r="A89" s="46">
        <v>17</v>
      </c>
      <c r="B89" s="80" t="s">
        <v>287</v>
      </c>
      <c r="C89" s="20" t="s">
        <v>67</v>
      </c>
      <c r="D89" s="3" t="s">
        <v>41</v>
      </c>
      <c r="E89" s="47">
        <v>44094</v>
      </c>
      <c r="F89" s="48" t="s">
        <v>33</v>
      </c>
      <c r="G89" s="46" t="s">
        <v>27</v>
      </c>
      <c r="H89" s="46" t="s">
        <v>25</v>
      </c>
      <c r="I89" s="14"/>
      <c r="J89" s="20"/>
      <c r="K89" s="20" t="s">
        <v>135</v>
      </c>
      <c r="L89" s="20"/>
      <c r="M89" s="20"/>
      <c r="N89" s="26"/>
      <c r="O89" s="46"/>
      <c r="P89" s="46"/>
      <c r="Q89" s="46"/>
      <c r="R89" s="185" t="s">
        <v>11</v>
      </c>
      <c r="S89" s="46"/>
      <c r="T89" s="46"/>
      <c r="U89" s="46"/>
      <c r="V89" s="46"/>
      <c r="W89" s="46"/>
      <c r="X89" s="47">
        <v>45095</v>
      </c>
      <c r="Y89" s="3" t="s">
        <v>11</v>
      </c>
      <c r="Z89" s="3" t="s">
        <v>566</v>
      </c>
      <c r="AA89" s="13">
        <v>41</v>
      </c>
      <c r="AB89" s="13">
        <v>41</v>
      </c>
    </row>
    <row r="90" spans="1:28" ht="26.25" customHeight="1" outlineLevel="1" x14ac:dyDescent="0.25">
      <c r="A90" s="46">
        <v>23</v>
      </c>
      <c r="B90" s="80" t="s">
        <v>1129</v>
      </c>
      <c r="C90" s="20" t="s">
        <v>66</v>
      </c>
      <c r="D90" s="3" t="s">
        <v>1163</v>
      </c>
      <c r="E90" s="47">
        <v>44666</v>
      </c>
      <c r="F90" s="48" t="s">
        <v>1033</v>
      </c>
      <c r="G90" s="46" t="s">
        <v>23</v>
      </c>
      <c r="H90" s="46" t="s">
        <v>25</v>
      </c>
      <c r="I90" s="14"/>
      <c r="J90" s="20" t="s">
        <v>138</v>
      </c>
      <c r="K90" s="20"/>
      <c r="L90" s="20"/>
      <c r="M90" s="20"/>
      <c r="N90" s="26"/>
      <c r="O90" s="46"/>
      <c r="P90" s="46"/>
      <c r="Q90" s="46"/>
      <c r="R90" s="46"/>
      <c r="S90" s="185" t="s">
        <v>12</v>
      </c>
      <c r="T90" s="46"/>
      <c r="U90" s="46"/>
      <c r="V90" s="46"/>
      <c r="W90" s="46"/>
      <c r="X90" s="47">
        <v>45095</v>
      </c>
      <c r="Y90" s="3" t="s">
        <v>11</v>
      </c>
      <c r="Z90" s="3" t="s">
        <v>566</v>
      </c>
      <c r="AA90" s="13">
        <v>41</v>
      </c>
      <c r="AB90" s="13">
        <v>41</v>
      </c>
    </row>
    <row r="91" spans="1:28" ht="26.25" customHeight="1" outlineLevel="1" x14ac:dyDescent="0.25">
      <c r="A91" s="46">
        <v>38</v>
      </c>
      <c r="B91" s="192" t="s">
        <v>579</v>
      </c>
      <c r="C91" s="20" t="s">
        <v>66</v>
      </c>
      <c r="D91" s="4" t="s">
        <v>68</v>
      </c>
      <c r="E91" s="47">
        <v>44214</v>
      </c>
      <c r="F91" s="48" t="s">
        <v>250</v>
      </c>
      <c r="G91" s="46" t="s">
        <v>27</v>
      </c>
      <c r="H91" s="46" t="s">
        <v>25</v>
      </c>
      <c r="I91" s="14"/>
      <c r="J91" s="20"/>
      <c r="K91" s="20"/>
      <c r="L91" s="20" t="s">
        <v>136</v>
      </c>
      <c r="M91" s="20"/>
      <c r="N91" s="26"/>
      <c r="O91" s="46"/>
      <c r="P91" s="46"/>
      <c r="Q91" s="46"/>
      <c r="R91" s="185" t="s">
        <v>11</v>
      </c>
      <c r="S91" s="46"/>
      <c r="T91" s="46"/>
      <c r="U91" s="46"/>
      <c r="V91" s="46"/>
      <c r="W91" s="46"/>
      <c r="X91" s="47">
        <v>45095</v>
      </c>
      <c r="Y91" s="3" t="s">
        <v>11</v>
      </c>
      <c r="Z91" s="3" t="s">
        <v>566</v>
      </c>
      <c r="AA91" s="13">
        <v>41</v>
      </c>
      <c r="AB91" s="13">
        <v>41</v>
      </c>
    </row>
    <row r="92" spans="1:28" ht="26.25" customHeight="1" outlineLevel="1" x14ac:dyDescent="0.25">
      <c r="A92" s="46">
        <v>42</v>
      </c>
      <c r="B92" s="80" t="s">
        <v>1218</v>
      </c>
      <c r="C92" s="20" t="s">
        <v>66</v>
      </c>
      <c r="D92" s="3" t="s">
        <v>1219</v>
      </c>
      <c r="E92" s="47">
        <v>41253</v>
      </c>
      <c r="F92" s="48" t="s">
        <v>565</v>
      </c>
      <c r="G92" s="46" t="s">
        <v>39</v>
      </c>
      <c r="H92" s="46" t="s">
        <v>25</v>
      </c>
      <c r="I92" s="14"/>
      <c r="J92" s="20"/>
      <c r="K92" s="20"/>
      <c r="L92" s="20"/>
      <c r="M92" s="20"/>
      <c r="N92" s="26" t="s">
        <v>141</v>
      </c>
      <c r="O92" s="46"/>
      <c r="P92" s="46"/>
      <c r="Q92" s="46"/>
      <c r="R92" s="46"/>
      <c r="S92" s="46"/>
      <c r="T92" s="185" t="s">
        <v>13</v>
      </c>
      <c r="U92" s="46"/>
      <c r="V92" s="46"/>
      <c r="W92" s="46"/>
      <c r="X92" s="47">
        <v>45095</v>
      </c>
      <c r="Y92" s="3" t="s">
        <v>11</v>
      </c>
      <c r="Z92" s="3" t="s">
        <v>566</v>
      </c>
      <c r="AA92" s="13">
        <v>41</v>
      </c>
      <c r="AB92" s="13">
        <v>41</v>
      </c>
    </row>
    <row r="93" spans="1:28" ht="26.25" customHeight="1" x14ac:dyDescent="0.25">
      <c r="A93" s="307" t="s">
        <v>1192</v>
      </c>
      <c r="B93" s="308"/>
      <c r="C93" s="308"/>
      <c r="D93" s="308"/>
      <c r="E93" s="308"/>
      <c r="F93" s="308"/>
      <c r="G93" s="308"/>
      <c r="H93" s="308"/>
      <c r="I93" s="308"/>
      <c r="J93" s="308"/>
      <c r="K93" s="308"/>
      <c r="L93" s="308"/>
      <c r="M93" s="308"/>
      <c r="N93" s="308"/>
      <c r="O93" s="308"/>
      <c r="P93" s="308"/>
      <c r="Q93" s="308"/>
      <c r="R93" s="308"/>
      <c r="S93" s="308"/>
      <c r="T93" s="308"/>
      <c r="U93" s="308"/>
      <c r="V93" s="308"/>
      <c r="W93" s="308"/>
      <c r="X93" s="308"/>
      <c r="Y93" s="308"/>
      <c r="Z93" s="308"/>
      <c r="AA93" s="308"/>
      <c r="AB93" s="308"/>
    </row>
    <row r="94" spans="1:28" ht="26.25" customHeight="1" outlineLevel="1" x14ac:dyDescent="0.25">
      <c r="A94" s="46">
        <v>1</v>
      </c>
      <c r="B94" s="208" t="s">
        <v>1174</v>
      </c>
      <c r="C94" s="20" t="s">
        <v>67</v>
      </c>
      <c r="D94" s="3"/>
      <c r="E94" s="47">
        <v>44775</v>
      </c>
      <c r="F94" s="48" t="s">
        <v>1035</v>
      </c>
      <c r="G94" s="46" t="s">
        <v>23</v>
      </c>
      <c r="H94" s="46" t="s">
        <v>25</v>
      </c>
      <c r="I94" s="14" t="s">
        <v>137</v>
      </c>
      <c r="J94" s="20"/>
      <c r="K94" s="20"/>
      <c r="L94" s="20"/>
      <c r="M94" s="20"/>
      <c r="N94" s="26"/>
      <c r="O94" s="46"/>
      <c r="P94" s="46"/>
      <c r="Q94" s="46"/>
      <c r="R94" s="46"/>
      <c r="S94" s="46" t="s">
        <v>12</v>
      </c>
      <c r="T94" s="46"/>
      <c r="U94" s="46"/>
      <c r="V94" s="46"/>
      <c r="W94" s="46"/>
      <c r="X94" s="47">
        <v>45101</v>
      </c>
      <c r="Y94" s="4" t="s">
        <v>11</v>
      </c>
      <c r="Z94" s="3" t="s">
        <v>1039</v>
      </c>
      <c r="AA94" s="13">
        <v>14</v>
      </c>
      <c r="AB94" s="13">
        <v>14</v>
      </c>
    </row>
    <row r="95" spans="1:28" ht="26.25" customHeight="1" outlineLevel="1" x14ac:dyDescent="0.25">
      <c r="A95" s="46">
        <v>5</v>
      </c>
      <c r="B95" s="80" t="s">
        <v>516</v>
      </c>
      <c r="C95" s="20" t="s">
        <v>67</v>
      </c>
      <c r="D95" s="3" t="s">
        <v>515</v>
      </c>
      <c r="E95" s="47">
        <v>43540</v>
      </c>
      <c r="F95" s="48" t="s">
        <v>854</v>
      </c>
      <c r="G95" s="46" t="s">
        <v>27</v>
      </c>
      <c r="H95" s="46" t="s">
        <v>25</v>
      </c>
      <c r="I95" s="14"/>
      <c r="J95" s="20"/>
      <c r="K95" s="20" t="s">
        <v>135</v>
      </c>
      <c r="L95" s="20"/>
      <c r="M95" s="20"/>
      <c r="N95" s="26"/>
      <c r="O95" s="46"/>
      <c r="P95" s="46"/>
      <c r="Q95" s="46"/>
      <c r="R95" s="46" t="s">
        <v>11</v>
      </c>
      <c r="S95" s="46"/>
      <c r="T95" s="46"/>
      <c r="U95" s="46"/>
      <c r="V95" s="46"/>
      <c r="W95" s="46"/>
      <c r="X95" s="47">
        <v>45101</v>
      </c>
      <c r="Y95" s="4" t="s">
        <v>11</v>
      </c>
      <c r="Z95" s="3" t="s">
        <v>1039</v>
      </c>
      <c r="AA95" s="13">
        <v>14</v>
      </c>
      <c r="AB95" s="13">
        <v>14</v>
      </c>
    </row>
    <row r="96" spans="1:28" ht="26.25" customHeight="1" outlineLevel="1" x14ac:dyDescent="0.25">
      <c r="A96" s="46">
        <v>7</v>
      </c>
      <c r="B96" s="80" t="s">
        <v>1021</v>
      </c>
      <c r="C96" s="20" t="s">
        <v>66</v>
      </c>
      <c r="D96" s="3" t="s">
        <v>29</v>
      </c>
      <c r="E96" s="47">
        <v>44778</v>
      </c>
      <c r="F96" s="48" t="s">
        <v>1037</v>
      </c>
      <c r="G96" s="46" t="s">
        <v>23</v>
      </c>
      <c r="H96" s="46" t="s">
        <v>25</v>
      </c>
      <c r="I96" s="14"/>
      <c r="J96" s="20" t="s">
        <v>138</v>
      </c>
      <c r="K96" s="20"/>
      <c r="L96" s="20"/>
      <c r="M96" s="20"/>
      <c r="N96" s="26"/>
      <c r="O96" s="46"/>
      <c r="P96" s="46"/>
      <c r="Q96" s="46"/>
      <c r="R96" s="46"/>
      <c r="S96" s="46" t="s">
        <v>12</v>
      </c>
      <c r="T96" s="46"/>
      <c r="U96" s="46"/>
      <c r="V96" s="46"/>
      <c r="W96" s="46"/>
      <c r="X96" s="47">
        <v>45101</v>
      </c>
      <c r="Y96" s="4" t="s">
        <v>11</v>
      </c>
      <c r="Z96" s="3" t="s">
        <v>1039</v>
      </c>
      <c r="AA96" s="13">
        <v>14</v>
      </c>
      <c r="AB96" s="13">
        <v>14</v>
      </c>
    </row>
    <row r="97" spans="1:28" ht="26.25" customHeight="1" outlineLevel="1" x14ac:dyDescent="0.25">
      <c r="A97" s="46">
        <v>12</v>
      </c>
      <c r="B97" s="80" t="s">
        <v>870</v>
      </c>
      <c r="C97" s="20" t="s">
        <v>66</v>
      </c>
      <c r="D97" s="3" t="s">
        <v>1220</v>
      </c>
      <c r="E97" s="47">
        <v>43947</v>
      </c>
      <c r="F97" s="48" t="s">
        <v>861</v>
      </c>
      <c r="G97" s="46" t="s">
        <v>27</v>
      </c>
      <c r="H97" s="46" t="s">
        <v>25</v>
      </c>
      <c r="I97" s="14"/>
      <c r="J97" s="20"/>
      <c r="K97" s="20"/>
      <c r="L97" s="20" t="s">
        <v>136</v>
      </c>
      <c r="M97" s="20"/>
      <c r="N97" s="26"/>
      <c r="O97" s="46"/>
      <c r="P97" s="46"/>
      <c r="Q97" s="46"/>
      <c r="R97" s="46" t="s">
        <v>11</v>
      </c>
      <c r="S97" s="46"/>
      <c r="T97" s="46"/>
      <c r="U97" s="46"/>
      <c r="V97" s="46"/>
      <c r="W97" s="46"/>
      <c r="X97" s="47">
        <v>45101</v>
      </c>
      <c r="Y97" s="186" t="s">
        <v>11</v>
      </c>
      <c r="Z97" s="3" t="s">
        <v>1039</v>
      </c>
      <c r="AA97" s="13">
        <v>14</v>
      </c>
      <c r="AB97" s="13">
        <v>14</v>
      </c>
    </row>
    <row r="98" spans="1:28" ht="26.25" customHeight="1" x14ac:dyDescent="0.25">
      <c r="A98" s="307" t="s">
        <v>1193</v>
      </c>
      <c r="B98" s="308"/>
      <c r="C98" s="308"/>
      <c r="D98" s="308"/>
      <c r="E98" s="308"/>
      <c r="F98" s="308"/>
      <c r="G98" s="308"/>
      <c r="H98" s="308"/>
      <c r="I98" s="308"/>
      <c r="J98" s="308"/>
      <c r="K98" s="308"/>
      <c r="L98" s="308"/>
      <c r="M98" s="308"/>
      <c r="N98" s="308"/>
      <c r="O98" s="308"/>
      <c r="P98" s="308"/>
      <c r="Q98" s="308"/>
      <c r="R98" s="308"/>
      <c r="S98" s="308"/>
      <c r="T98" s="308"/>
      <c r="U98" s="308"/>
      <c r="V98" s="308"/>
      <c r="W98" s="308"/>
      <c r="X98" s="308"/>
      <c r="Y98" s="308"/>
      <c r="Z98" s="308"/>
      <c r="AA98" s="308"/>
      <c r="AB98" s="308"/>
    </row>
    <row r="99" spans="1:28" ht="30" customHeight="1" outlineLevel="1" x14ac:dyDescent="0.25">
      <c r="A99" s="46">
        <v>5</v>
      </c>
      <c r="B99" s="86" t="s">
        <v>1067</v>
      </c>
      <c r="C99" s="20" t="s">
        <v>67</v>
      </c>
      <c r="D99" s="3" t="s">
        <v>41</v>
      </c>
      <c r="E99" s="47">
        <v>44657</v>
      </c>
      <c r="F99" s="48" t="s">
        <v>1014</v>
      </c>
      <c r="G99" s="46" t="s">
        <v>23</v>
      </c>
      <c r="H99" s="46" t="s">
        <v>25</v>
      </c>
      <c r="I99" s="14" t="s">
        <v>137</v>
      </c>
      <c r="J99" s="20"/>
      <c r="K99" s="20"/>
      <c r="L99" s="20"/>
      <c r="M99" s="20"/>
      <c r="N99" s="26"/>
      <c r="O99" s="46"/>
      <c r="P99" s="46"/>
      <c r="Q99" s="46"/>
      <c r="R99" s="46"/>
      <c r="S99" s="46" t="s">
        <v>12</v>
      </c>
      <c r="T99" s="46"/>
      <c r="U99" s="46"/>
      <c r="V99" s="46"/>
      <c r="W99" s="46"/>
      <c r="X99" s="47">
        <v>45108</v>
      </c>
      <c r="Y99" s="4" t="s">
        <v>64</v>
      </c>
      <c r="Z99" s="3" t="s">
        <v>1094</v>
      </c>
      <c r="AA99" s="13">
        <v>68</v>
      </c>
      <c r="AB99" s="13">
        <v>136</v>
      </c>
    </row>
    <row r="100" spans="1:28" ht="25.5" customHeight="1" outlineLevel="1" x14ac:dyDescent="0.25">
      <c r="A100" s="46">
        <v>9</v>
      </c>
      <c r="B100" s="86" t="s">
        <v>770</v>
      </c>
      <c r="C100" s="20" t="s">
        <v>67</v>
      </c>
      <c r="D100" s="3" t="s">
        <v>793</v>
      </c>
      <c r="E100" s="47">
        <v>44649</v>
      </c>
      <c r="F100" s="48" t="s">
        <v>990</v>
      </c>
      <c r="G100" s="46" t="s">
        <v>35</v>
      </c>
      <c r="H100" s="46" t="s">
        <v>25</v>
      </c>
      <c r="I100" s="14"/>
      <c r="J100" s="20"/>
      <c r="K100" s="20"/>
      <c r="L100" s="20"/>
      <c r="M100" s="20"/>
      <c r="N100" s="26"/>
      <c r="O100" s="46"/>
      <c r="P100" s="46"/>
      <c r="Q100" s="46"/>
      <c r="R100" s="46"/>
      <c r="S100" s="46" t="s">
        <v>12</v>
      </c>
      <c r="T100" s="46"/>
      <c r="U100" s="46"/>
      <c r="V100" s="46"/>
      <c r="W100" s="46"/>
      <c r="X100" s="47">
        <v>45108</v>
      </c>
      <c r="Y100" s="4" t="s">
        <v>64</v>
      </c>
      <c r="Z100" s="3" t="s">
        <v>1094</v>
      </c>
      <c r="AA100" s="13">
        <v>68</v>
      </c>
      <c r="AB100" s="13">
        <v>68</v>
      </c>
    </row>
    <row r="101" spans="1:28" ht="25.5" customHeight="1" outlineLevel="1" x14ac:dyDescent="0.25">
      <c r="A101" s="46">
        <v>12</v>
      </c>
      <c r="B101" s="80" t="s">
        <v>649</v>
      </c>
      <c r="C101" s="20" t="s">
        <v>67</v>
      </c>
      <c r="D101" s="3" t="s">
        <v>687</v>
      </c>
      <c r="E101" s="47">
        <v>44503</v>
      </c>
      <c r="F101" s="48" t="s">
        <v>997</v>
      </c>
      <c r="G101" s="46" t="s">
        <v>24</v>
      </c>
      <c r="H101" s="46" t="s">
        <v>25</v>
      </c>
      <c r="I101" s="14"/>
      <c r="J101" s="20"/>
      <c r="K101" s="20"/>
      <c r="L101" s="20"/>
      <c r="M101" s="20"/>
      <c r="N101" s="26"/>
      <c r="O101" s="46"/>
      <c r="P101" s="46"/>
      <c r="Q101" s="46"/>
      <c r="R101" s="3" t="s">
        <v>11</v>
      </c>
      <c r="S101" s="46"/>
      <c r="T101" s="46"/>
      <c r="U101" s="46"/>
      <c r="V101" s="46"/>
      <c r="W101" s="46"/>
      <c r="X101" s="47">
        <v>45108</v>
      </c>
      <c r="Y101" s="4" t="s">
        <v>64</v>
      </c>
      <c r="Z101" s="3" t="s">
        <v>1094</v>
      </c>
      <c r="AA101" s="13">
        <v>68</v>
      </c>
      <c r="AB101" s="13">
        <v>68</v>
      </c>
    </row>
    <row r="102" spans="1:28" ht="25.5" customHeight="1" outlineLevel="1" x14ac:dyDescent="0.25">
      <c r="A102" s="46">
        <v>13</v>
      </c>
      <c r="B102" s="88" t="s">
        <v>1156</v>
      </c>
      <c r="C102" s="20" t="s">
        <v>67</v>
      </c>
      <c r="D102" s="3" t="s">
        <v>111</v>
      </c>
      <c r="E102" s="47">
        <v>44242</v>
      </c>
      <c r="F102" s="48" t="s">
        <v>1032</v>
      </c>
      <c r="G102" s="46" t="s">
        <v>26</v>
      </c>
      <c r="H102" s="46" t="s">
        <v>25</v>
      </c>
      <c r="I102" s="14"/>
      <c r="J102" s="20"/>
      <c r="K102" s="20"/>
      <c r="L102" s="20"/>
      <c r="M102" s="20"/>
      <c r="N102" s="26"/>
      <c r="O102" s="46"/>
      <c r="P102" s="46"/>
      <c r="Q102" s="46"/>
      <c r="R102" s="46" t="s">
        <v>11</v>
      </c>
      <c r="S102" s="46"/>
      <c r="T102" s="46"/>
      <c r="U102" s="46"/>
      <c r="V102" s="46"/>
      <c r="W102" s="46"/>
      <c r="X102" s="47">
        <v>45108</v>
      </c>
      <c r="Y102" s="4" t="s">
        <v>64</v>
      </c>
      <c r="Z102" s="3" t="s">
        <v>1094</v>
      </c>
      <c r="AA102" s="13">
        <v>68</v>
      </c>
      <c r="AB102" s="13">
        <v>68</v>
      </c>
    </row>
    <row r="103" spans="1:28" ht="25.5" customHeight="1" outlineLevel="1" x14ac:dyDescent="0.25">
      <c r="A103" s="46">
        <v>20</v>
      </c>
      <c r="B103" s="80" t="s">
        <v>1171</v>
      </c>
      <c r="C103" s="20" t="s">
        <v>67</v>
      </c>
      <c r="D103" s="3" t="s">
        <v>70</v>
      </c>
      <c r="E103" s="47">
        <v>43475</v>
      </c>
      <c r="F103" s="48" t="s">
        <v>52</v>
      </c>
      <c r="G103" s="46" t="s">
        <v>53</v>
      </c>
      <c r="H103" s="46" t="s">
        <v>25</v>
      </c>
      <c r="I103" s="14"/>
      <c r="J103" s="20"/>
      <c r="K103" s="20"/>
      <c r="L103" s="20"/>
      <c r="M103" s="20"/>
      <c r="N103" s="26"/>
      <c r="O103" s="46"/>
      <c r="P103" s="46"/>
      <c r="Q103" s="46"/>
      <c r="R103" s="46" t="s">
        <v>11</v>
      </c>
      <c r="S103" s="46"/>
      <c r="T103" s="46"/>
      <c r="U103" s="46"/>
      <c r="V103" s="46"/>
      <c r="W103" s="46"/>
      <c r="X103" s="47">
        <v>45108</v>
      </c>
      <c r="Y103" s="4" t="s">
        <v>64</v>
      </c>
      <c r="Z103" s="3" t="s">
        <v>1094</v>
      </c>
      <c r="AA103" s="13">
        <v>68</v>
      </c>
      <c r="AB103" s="13">
        <v>68</v>
      </c>
    </row>
    <row r="104" spans="1:28" ht="25.5" customHeight="1" outlineLevel="1" x14ac:dyDescent="0.25">
      <c r="A104" s="46">
        <v>25</v>
      </c>
      <c r="B104" s="88" t="s">
        <v>1075</v>
      </c>
      <c r="C104" s="20" t="s">
        <v>67</v>
      </c>
      <c r="D104" s="3" t="s">
        <v>1133</v>
      </c>
      <c r="E104" s="47">
        <v>43914</v>
      </c>
      <c r="F104" s="48" t="s">
        <v>1046</v>
      </c>
      <c r="G104" s="46" t="s">
        <v>27</v>
      </c>
      <c r="H104" s="46" t="s">
        <v>25</v>
      </c>
      <c r="I104" s="14"/>
      <c r="J104" s="20"/>
      <c r="K104" s="20" t="s">
        <v>135</v>
      </c>
      <c r="L104" s="20"/>
      <c r="M104" s="20"/>
      <c r="N104" s="26"/>
      <c r="O104" s="46"/>
      <c r="P104" s="46"/>
      <c r="Q104" s="46"/>
      <c r="R104" s="46" t="s">
        <v>11</v>
      </c>
      <c r="S104" s="46"/>
      <c r="T104" s="46"/>
      <c r="U104" s="46"/>
      <c r="V104" s="46"/>
      <c r="W104" s="46"/>
      <c r="X104" s="47">
        <v>45108</v>
      </c>
      <c r="Y104" s="4" t="s">
        <v>64</v>
      </c>
      <c r="Z104" s="3" t="s">
        <v>1094</v>
      </c>
      <c r="AA104" s="13">
        <v>68</v>
      </c>
      <c r="AB104" s="13">
        <v>136</v>
      </c>
    </row>
    <row r="105" spans="1:28" ht="25.5" customHeight="1" outlineLevel="1" x14ac:dyDescent="0.25">
      <c r="A105" s="46">
        <v>29</v>
      </c>
      <c r="B105" s="80" t="s">
        <v>71</v>
      </c>
      <c r="C105" s="20" t="s">
        <v>67</v>
      </c>
      <c r="D105" s="3" t="s">
        <v>425</v>
      </c>
      <c r="E105" s="47">
        <v>41783</v>
      </c>
      <c r="F105" s="48" t="s">
        <v>55</v>
      </c>
      <c r="G105" s="46" t="s">
        <v>39</v>
      </c>
      <c r="H105" s="46" t="s">
        <v>25</v>
      </c>
      <c r="I105" s="14"/>
      <c r="J105" s="20"/>
      <c r="K105" s="20"/>
      <c r="L105" s="20"/>
      <c r="M105" s="20" t="s">
        <v>140</v>
      </c>
      <c r="N105" s="26"/>
      <c r="O105" s="46"/>
      <c r="P105" s="46"/>
      <c r="Q105" s="46"/>
      <c r="R105" s="46"/>
      <c r="S105" s="46"/>
      <c r="T105" s="181" t="s">
        <v>13</v>
      </c>
      <c r="U105" s="46"/>
      <c r="V105" s="46"/>
      <c r="W105" s="46"/>
      <c r="X105" s="47">
        <v>45108</v>
      </c>
      <c r="Y105" s="4" t="s">
        <v>64</v>
      </c>
      <c r="Z105" s="3" t="s">
        <v>1094</v>
      </c>
      <c r="AA105" s="13">
        <v>68</v>
      </c>
      <c r="AB105" s="13">
        <v>136</v>
      </c>
    </row>
    <row r="106" spans="1:28" ht="25.5" customHeight="1" outlineLevel="1" x14ac:dyDescent="0.25">
      <c r="A106" s="46">
        <v>35</v>
      </c>
      <c r="B106" s="80" t="s">
        <v>1221</v>
      </c>
      <c r="C106" s="20" t="s">
        <v>66</v>
      </c>
      <c r="D106" s="3"/>
      <c r="E106" s="47">
        <v>44787</v>
      </c>
      <c r="F106" s="48" t="s">
        <v>1047</v>
      </c>
      <c r="G106" s="46" t="s">
        <v>23</v>
      </c>
      <c r="H106" s="46" t="s">
        <v>25</v>
      </c>
      <c r="I106" s="14"/>
      <c r="J106" s="20"/>
      <c r="K106" s="20"/>
      <c r="L106" s="20"/>
      <c r="M106" s="20"/>
      <c r="N106" s="26"/>
      <c r="O106" s="46"/>
      <c r="P106" s="46"/>
      <c r="Q106" s="46"/>
      <c r="R106" s="46"/>
      <c r="S106" s="46" t="s">
        <v>12</v>
      </c>
      <c r="T106" s="46"/>
      <c r="U106" s="46"/>
      <c r="V106" s="46"/>
      <c r="W106" s="46"/>
      <c r="X106" s="47">
        <v>45108</v>
      </c>
      <c r="Y106" s="4" t="s">
        <v>64</v>
      </c>
      <c r="Z106" s="3" t="s">
        <v>1094</v>
      </c>
      <c r="AA106" s="13">
        <v>68</v>
      </c>
      <c r="AB106" s="13">
        <v>68</v>
      </c>
    </row>
    <row r="107" spans="1:28" ht="25.5" customHeight="1" outlineLevel="1" x14ac:dyDescent="0.25">
      <c r="A107" s="46">
        <v>48</v>
      </c>
      <c r="B107" s="80" t="s">
        <v>1012</v>
      </c>
      <c r="C107" s="20" t="s">
        <v>66</v>
      </c>
      <c r="D107" s="3" t="s">
        <v>41</v>
      </c>
      <c r="E107" s="47">
        <v>44574</v>
      </c>
      <c r="F107" s="48" t="s">
        <v>1016</v>
      </c>
      <c r="G107" s="46" t="s">
        <v>35</v>
      </c>
      <c r="H107" s="46" t="s">
        <v>25</v>
      </c>
      <c r="I107" s="14"/>
      <c r="J107" s="20" t="s">
        <v>138</v>
      </c>
      <c r="K107" s="20"/>
      <c r="L107" s="20"/>
      <c r="M107" s="20"/>
      <c r="N107" s="26"/>
      <c r="O107" s="46"/>
      <c r="P107" s="46"/>
      <c r="Q107" s="46"/>
      <c r="R107" s="46"/>
      <c r="S107" s="46" t="s">
        <v>12</v>
      </c>
      <c r="T107" s="46"/>
      <c r="U107" s="46"/>
      <c r="V107" s="46"/>
      <c r="W107" s="46"/>
      <c r="X107" s="47">
        <v>45108</v>
      </c>
      <c r="Y107" s="4" t="s">
        <v>64</v>
      </c>
      <c r="Z107" s="3" t="s">
        <v>1094</v>
      </c>
      <c r="AA107" s="13">
        <v>68</v>
      </c>
      <c r="AB107" s="13">
        <v>136</v>
      </c>
    </row>
    <row r="108" spans="1:28" ht="25.5" customHeight="1" outlineLevel="1" x14ac:dyDescent="0.25">
      <c r="A108" s="46">
        <v>51</v>
      </c>
      <c r="B108" s="80" t="s">
        <v>219</v>
      </c>
      <c r="C108" s="20" t="s">
        <v>66</v>
      </c>
      <c r="D108" s="3" t="s">
        <v>72</v>
      </c>
      <c r="E108" s="47">
        <v>44446</v>
      </c>
      <c r="F108" s="48" t="s">
        <v>1017</v>
      </c>
      <c r="G108" s="46" t="s">
        <v>24</v>
      </c>
      <c r="H108" s="46" t="s">
        <v>25</v>
      </c>
      <c r="I108" s="14"/>
      <c r="J108" s="20"/>
      <c r="K108" s="20"/>
      <c r="L108" s="20"/>
      <c r="M108" s="20"/>
      <c r="N108" s="26"/>
      <c r="O108" s="46"/>
      <c r="P108" s="46"/>
      <c r="Q108" s="46"/>
      <c r="R108" s="46" t="s">
        <v>11</v>
      </c>
      <c r="S108" s="46"/>
      <c r="T108" s="46"/>
      <c r="U108" s="46"/>
      <c r="V108" s="46"/>
      <c r="W108" s="46"/>
      <c r="X108" s="47">
        <v>45108</v>
      </c>
      <c r="Y108" s="4" t="s">
        <v>64</v>
      </c>
      <c r="Z108" s="3" t="s">
        <v>1094</v>
      </c>
      <c r="AA108" s="13">
        <v>68</v>
      </c>
      <c r="AB108" s="13">
        <v>68</v>
      </c>
    </row>
    <row r="109" spans="1:28" ht="25.5" customHeight="1" outlineLevel="1" x14ac:dyDescent="0.25">
      <c r="A109" s="46">
        <v>54</v>
      </c>
      <c r="B109" s="80" t="s">
        <v>541</v>
      </c>
      <c r="C109" s="20" t="s">
        <v>66</v>
      </c>
      <c r="D109" s="3" t="s">
        <v>41</v>
      </c>
      <c r="E109" s="47">
        <v>44248</v>
      </c>
      <c r="F109" s="48" t="s">
        <v>559</v>
      </c>
      <c r="G109" s="46" t="s">
        <v>26</v>
      </c>
      <c r="H109" s="46" t="s">
        <v>25</v>
      </c>
      <c r="I109" s="14"/>
      <c r="J109" s="20"/>
      <c r="K109" s="20"/>
      <c r="L109" s="20"/>
      <c r="M109" s="20"/>
      <c r="N109" s="26"/>
      <c r="O109" s="46"/>
      <c r="P109" s="46"/>
      <c r="Q109" s="46"/>
      <c r="R109" s="46" t="s">
        <v>11</v>
      </c>
      <c r="S109" s="46"/>
      <c r="T109" s="46"/>
      <c r="U109" s="46"/>
      <c r="V109" s="46"/>
      <c r="W109" s="46"/>
      <c r="X109" s="47">
        <v>45108</v>
      </c>
      <c r="Y109" s="4" t="s">
        <v>64</v>
      </c>
      <c r="Z109" s="3" t="s">
        <v>1094</v>
      </c>
      <c r="AA109" s="13">
        <v>68</v>
      </c>
      <c r="AB109" s="13">
        <v>68</v>
      </c>
    </row>
    <row r="110" spans="1:28" ht="25.5" customHeight="1" outlineLevel="1" x14ac:dyDescent="0.25">
      <c r="A110" s="46">
        <v>62</v>
      </c>
      <c r="B110" s="80" t="s">
        <v>352</v>
      </c>
      <c r="C110" s="20" t="s">
        <v>66</v>
      </c>
      <c r="D110" s="3"/>
      <c r="E110" s="47">
        <v>43819</v>
      </c>
      <c r="F110" s="48" t="s">
        <v>340</v>
      </c>
      <c r="G110" s="46" t="s">
        <v>53</v>
      </c>
      <c r="H110" s="46" t="s">
        <v>25</v>
      </c>
      <c r="I110" s="14"/>
      <c r="J110" s="20"/>
      <c r="K110" s="20"/>
      <c r="L110" s="20"/>
      <c r="M110" s="20"/>
      <c r="N110" s="26"/>
      <c r="O110" s="46"/>
      <c r="P110" s="46"/>
      <c r="Q110" s="46"/>
      <c r="R110" s="46" t="s">
        <v>11</v>
      </c>
      <c r="S110" s="46"/>
      <c r="T110" s="46"/>
      <c r="U110" s="46"/>
      <c r="V110" s="46"/>
      <c r="W110" s="46"/>
      <c r="X110" s="47">
        <v>45108</v>
      </c>
      <c r="Y110" s="4" t="s">
        <v>64</v>
      </c>
      <c r="Z110" s="3" t="s">
        <v>1094</v>
      </c>
      <c r="AA110" s="13">
        <v>68</v>
      </c>
      <c r="AB110" s="13">
        <v>68</v>
      </c>
    </row>
    <row r="111" spans="1:28" ht="25.5" customHeight="1" outlineLevel="1" x14ac:dyDescent="0.25">
      <c r="A111" s="46">
        <v>68</v>
      </c>
      <c r="B111" s="188" t="s">
        <v>523</v>
      </c>
      <c r="C111" s="20" t="s">
        <v>66</v>
      </c>
      <c r="D111" s="3" t="s">
        <v>525</v>
      </c>
      <c r="E111" s="47">
        <v>44187</v>
      </c>
      <c r="F111" s="48" t="s">
        <v>485</v>
      </c>
      <c r="G111" s="46" t="s">
        <v>27</v>
      </c>
      <c r="H111" s="46" t="s">
        <v>25</v>
      </c>
      <c r="I111" s="14"/>
      <c r="J111" s="20"/>
      <c r="K111" s="20"/>
      <c r="L111" s="20" t="s">
        <v>136</v>
      </c>
      <c r="M111" s="20"/>
      <c r="N111" s="26"/>
      <c r="O111" s="46"/>
      <c r="P111" s="46"/>
      <c r="Q111" s="46"/>
      <c r="R111" s="46" t="s">
        <v>11</v>
      </c>
      <c r="S111" s="46"/>
      <c r="T111" s="46"/>
      <c r="U111" s="46"/>
      <c r="V111" s="46"/>
      <c r="W111" s="46"/>
      <c r="X111" s="47">
        <v>45108</v>
      </c>
      <c r="Y111" s="4" t="s">
        <v>64</v>
      </c>
      <c r="Z111" s="3" t="s">
        <v>1094</v>
      </c>
      <c r="AA111" s="13">
        <v>68</v>
      </c>
      <c r="AB111" s="13">
        <v>136</v>
      </c>
    </row>
    <row r="112" spans="1:28" ht="25.5" customHeight="1" outlineLevel="1" x14ac:dyDescent="0.25">
      <c r="A112" s="46">
        <v>73</v>
      </c>
      <c r="B112" s="80" t="s">
        <v>1151</v>
      </c>
      <c r="C112" s="20" t="s">
        <v>66</v>
      </c>
      <c r="D112" s="3" t="s">
        <v>821</v>
      </c>
      <c r="E112" s="47">
        <v>41854</v>
      </c>
      <c r="F112" s="48" t="s">
        <v>1052</v>
      </c>
      <c r="G112" s="46" t="s">
        <v>39</v>
      </c>
      <c r="H112" s="46" t="s">
        <v>25</v>
      </c>
      <c r="I112" s="14"/>
      <c r="J112" s="20"/>
      <c r="K112" s="20"/>
      <c r="L112" s="20"/>
      <c r="M112" s="20"/>
      <c r="N112" s="26" t="s">
        <v>141</v>
      </c>
      <c r="O112" s="46"/>
      <c r="P112" s="46"/>
      <c r="Q112" s="46"/>
      <c r="R112" s="46"/>
      <c r="S112" s="46"/>
      <c r="T112" s="46" t="s">
        <v>13</v>
      </c>
      <c r="U112" s="46"/>
      <c r="V112" s="46"/>
      <c r="W112" s="46"/>
      <c r="X112" s="47">
        <v>45108</v>
      </c>
      <c r="Y112" s="186" t="s">
        <v>64</v>
      </c>
      <c r="Z112" s="3" t="s">
        <v>1094</v>
      </c>
      <c r="AA112" s="13">
        <v>68</v>
      </c>
      <c r="AB112" s="13">
        <v>136</v>
      </c>
    </row>
    <row r="113" spans="1:28" ht="25.5" customHeight="1" x14ac:dyDescent="0.25">
      <c r="A113" s="307" t="s">
        <v>1194</v>
      </c>
      <c r="B113" s="308"/>
      <c r="C113" s="308"/>
      <c r="D113" s="308"/>
      <c r="E113" s="308"/>
      <c r="F113" s="308"/>
      <c r="G113" s="308"/>
      <c r="H113" s="308"/>
      <c r="I113" s="308"/>
      <c r="J113" s="308"/>
      <c r="K113" s="308"/>
      <c r="L113" s="308"/>
      <c r="M113" s="308"/>
      <c r="N113" s="308"/>
      <c r="O113" s="308"/>
      <c r="P113" s="308"/>
      <c r="Q113" s="308"/>
      <c r="R113" s="308"/>
      <c r="S113" s="308"/>
      <c r="T113" s="308"/>
      <c r="U113" s="308"/>
      <c r="V113" s="308"/>
      <c r="W113" s="308"/>
      <c r="X113" s="308"/>
      <c r="Y113" s="308"/>
      <c r="Z113" s="308"/>
      <c r="AA113" s="308"/>
      <c r="AB113" s="308"/>
    </row>
    <row r="114" spans="1:28" ht="25.5" customHeight="1" outlineLevel="1" x14ac:dyDescent="0.25">
      <c r="A114" s="46">
        <v>6</v>
      </c>
      <c r="B114" s="86" t="s">
        <v>1067</v>
      </c>
      <c r="C114" s="20" t="s">
        <v>67</v>
      </c>
      <c r="D114" s="3" t="s">
        <v>41</v>
      </c>
      <c r="E114" s="47">
        <v>44657</v>
      </c>
      <c r="F114" s="48" t="s">
        <v>1014</v>
      </c>
      <c r="G114" s="46" t="s">
        <v>23</v>
      </c>
      <c r="H114" s="46" t="s">
        <v>25</v>
      </c>
      <c r="I114" s="14" t="s">
        <v>137</v>
      </c>
      <c r="J114" s="20"/>
      <c r="K114" s="20"/>
      <c r="L114" s="20"/>
      <c r="M114" s="20"/>
      <c r="N114" s="26"/>
      <c r="O114" s="46"/>
      <c r="P114" s="46"/>
      <c r="Q114" s="46"/>
      <c r="R114" s="46"/>
      <c r="S114" s="46" t="s">
        <v>12</v>
      </c>
      <c r="T114" s="46"/>
      <c r="U114" s="46"/>
      <c r="V114" s="46"/>
      <c r="W114" s="46"/>
      <c r="X114" s="47">
        <v>45109</v>
      </c>
      <c r="Y114" s="4" t="s">
        <v>64</v>
      </c>
      <c r="Z114" s="3" t="s">
        <v>1094</v>
      </c>
      <c r="AA114" s="13">
        <v>66</v>
      </c>
      <c r="AB114" s="13">
        <v>132</v>
      </c>
    </row>
    <row r="115" spans="1:28" ht="25.5" customHeight="1" outlineLevel="1" x14ac:dyDescent="0.25">
      <c r="A115" s="46">
        <v>8</v>
      </c>
      <c r="B115" s="213" t="s">
        <v>1157</v>
      </c>
      <c r="C115" s="20" t="s">
        <v>67</v>
      </c>
      <c r="D115" s="3" t="s">
        <v>84</v>
      </c>
      <c r="E115" s="47">
        <v>44607</v>
      </c>
      <c r="F115" s="48" t="s">
        <v>989</v>
      </c>
      <c r="G115" s="46" t="s">
        <v>35</v>
      </c>
      <c r="H115" s="46" t="s">
        <v>25</v>
      </c>
      <c r="I115" s="14"/>
      <c r="J115" s="20"/>
      <c r="K115" s="20"/>
      <c r="L115" s="20"/>
      <c r="M115" s="20"/>
      <c r="N115" s="26"/>
      <c r="O115" s="46"/>
      <c r="P115" s="46"/>
      <c r="Q115" s="46"/>
      <c r="R115" s="46"/>
      <c r="S115" s="46" t="s">
        <v>12</v>
      </c>
      <c r="T115" s="46"/>
      <c r="U115" s="46"/>
      <c r="V115" s="46"/>
      <c r="W115" s="46"/>
      <c r="X115" s="47">
        <v>45109</v>
      </c>
      <c r="Y115" s="4" t="s">
        <v>64</v>
      </c>
      <c r="Z115" s="3" t="s">
        <v>1094</v>
      </c>
      <c r="AA115" s="13">
        <v>66</v>
      </c>
      <c r="AB115" s="13">
        <v>66</v>
      </c>
    </row>
    <row r="116" spans="1:28" ht="25.5" customHeight="1" outlineLevel="1" x14ac:dyDescent="0.25">
      <c r="A116" s="46">
        <v>14</v>
      </c>
      <c r="B116" s="80" t="s">
        <v>649</v>
      </c>
      <c r="C116" s="20" t="s">
        <v>67</v>
      </c>
      <c r="D116" s="3" t="s">
        <v>687</v>
      </c>
      <c r="E116" s="47">
        <v>44503</v>
      </c>
      <c r="F116" s="48" t="s">
        <v>997</v>
      </c>
      <c r="G116" s="46" t="s">
        <v>24</v>
      </c>
      <c r="H116" s="46" t="s">
        <v>25</v>
      </c>
      <c r="I116" s="14"/>
      <c r="J116" s="20"/>
      <c r="K116" s="20"/>
      <c r="L116" s="20"/>
      <c r="M116" s="20"/>
      <c r="N116" s="26"/>
      <c r="O116" s="46"/>
      <c r="P116" s="46"/>
      <c r="Q116" s="46"/>
      <c r="R116" s="3" t="s">
        <v>11</v>
      </c>
      <c r="S116" s="46"/>
      <c r="T116" s="46"/>
      <c r="U116" s="46"/>
      <c r="V116" s="46"/>
      <c r="W116" s="46"/>
      <c r="X116" s="47">
        <v>45109</v>
      </c>
      <c r="Y116" s="4" t="s">
        <v>64</v>
      </c>
      <c r="Z116" s="3" t="s">
        <v>1094</v>
      </c>
      <c r="AA116" s="13">
        <v>66</v>
      </c>
      <c r="AB116" s="13">
        <v>66</v>
      </c>
    </row>
    <row r="117" spans="1:28" ht="25.5" customHeight="1" outlineLevel="1" x14ac:dyDescent="0.25">
      <c r="A117" s="46">
        <v>16</v>
      </c>
      <c r="B117" s="192" t="s">
        <v>1159</v>
      </c>
      <c r="C117" s="20" t="s">
        <v>67</v>
      </c>
      <c r="D117" s="3" t="s">
        <v>1163</v>
      </c>
      <c r="E117" s="47">
        <v>44268</v>
      </c>
      <c r="F117" s="48" t="s">
        <v>1045</v>
      </c>
      <c r="G117" s="46" t="s">
        <v>26</v>
      </c>
      <c r="H117" s="46" t="s">
        <v>25</v>
      </c>
      <c r="I117" s="14"/>
      <c r="J117" s="20"/>
      <c r="K117" s="20"/>
      <c r="L117" s="20"/>
      <c r="M117" s="20"/>
      <c r="N117" s="26"/>
      <c r="O117" s="46"/>
      <c r="P117" s="46"/>
      <c r="Q117" s="46"/>
      <c r="R117" s="46" t="s">
        <v>11</v>
      </c>
      <c r="S117" s="46"/>
      <c r="T117" s="46"/>
      <c r="U117" s="46"/>
      <c r="V117" s="46"/>
      <c r="W117" s="46"/>
      <c r="X117" s="47">
        <v>45109</v>
      </c>
      <c r="Y117" s="4" t="s">
        <v>64</v>
      </c>
      <c r="Z117" s="3" t="s">
        <v>1094</v>
      </c>
      <c r="AA117" s="13">
        <v>66</v>
      </c>
      <c r="AB117" s="13">
        <v>66</v>
      </c>
    </row>
    <row r="118" spans="1:28" ht="25.5" customHeight="1" outlineLevel="1" x14ac:dyDescent="0.25">
      <c r="A118" s="46">
        <v>21</v>
      </c>
      <c r="B118" s="80" t="s">
        <v>1171</v>
      </c>
      <c r="C118" s="20" t="s">
        <v>67</v>
      </c>
      <c r="D118" s="3" t="s">
        <v>70</v>
      </c>
      <c r="E118" s="47">
        <v>43475</v>
      </c>
      <c r="F118" s="48" t="s">
        <v>52</v>
      </c>
      <c r="G118" s="46" t="s">
        <v>53</v>
      </c>
      <c r="H118" s="46" t="s">
        <v>25</v>
      </c>
      <c r="I118" s="14"/>
      <c r="J118" s="20"/>
      <c r="K118" s="20" t="s">
        <v>135</v>
      </c>
      <c r="L118" s="20"/>
      <c r="M118" s="20"/>
      <c r="N118" s="26"/>
      <c r="O118" s="46"/>
      <c r="P118" s="46"/>
      <c r="Q118" s="46"/>
      <c r="R118" s="46" t="s">
        <v>11</v>
      </c>
      <c r="S118" s="46"/>
      <c r="T118" s="46"/>
      <c r="U118" s="46"/>
      <c r="V118" s="46"/>
      <c r="W118" s="46"/>
      <c r="X118" s="47">
        <v>45109</v>
      </c>
      <c r="Y118" s="4" t="s">
        <v>64</v>
      </c>
      <c r="Z118" s="3" t="s">
        <v>1094</v>
      </c>
      <c r="AA118" s="13">
        <v>66</v>
      </c>
      <c r="AB118" s="13">
        <v>132</v>
      </c>
    </row>
    <row r="119" spans="1:28" ht="25.5" customHeight="1" outlineLevel="1" x14ac:dyDescent="0.25">
      <c r="A119" s="46">
        <v>26</v>
      </c>
      <c r="B119" s="88" t="s">
        <v>1075</v>
      </c>
      <c r="C119" s="20" t="s">
        <v>67</v>
      </c>
      <c r="D119" s="3" t="s">
        <v>1133</v>
      </c>
      <c r="E119" s="47">
        <v>43914</v>
      </c>
      <c r="F119" s="48" t="s">
        <v>1046</v>
      </c>
      <c r="G119" s="46" t="s">
        <v>27</v>
      </c>
      <c r="H119" s="46" t="s">
        <v>25</v>
      </c>
      <c r="I119" s="31"/>
      <c r="J119" s="27"/>
      <c r="K119" s="27"/>
      <c r="L119" s="27"/>
      <c r="M119" s="27"/>
      <c r="N119" s="32"/>
      <c r="O119" s="46"/>
      <c r="P119" s="46"/>
      <c r="Q119" s="46"/>
      <c r="R119" s="46" t="s">
        <v>11</v>
      </c>
      <c r="S119" s="46"/>
      <c r="T119" s="46"/>
      <c r="U119" s="46"/>
      <c r="V119" s="46"/>
      <c r="W119" s="46"/>
      <c r="X119" s="47">
        <v>45109</v>
      </c>
      <c r="Y119" s="4" t="s">
        <v>64</v>
      </c>
      <c r="Z119" s="3" t="s">
        <v>1094</v>
      </c>
      <c r="AA119" s="13">
        <v>66</v>
      </c>
      <c r="AB119" s="13">
        <v>66</v>
      </c>
    </row>
    <row r="120" spans="1:28" ht="25.5" customHeight="1" outlineLevel="1" x14ac:dyDescent="0.25">
      <c r="A120" s="46">
        <v>29</v>
      </c>
      <c r="B120" s="80" t="s">
        <v>71</v>
      </c>
      <c r="C120" s="20" t="s">
        <v>67</v>
      </c>
      <c r="D120" s="3" t="s">
        <v>425</v>
      </c>
      <c r="E120" s="47">
        <v>41783</v>
      </c>
      <c r="F120" s="48" t="s">
        <v>55</v>
      </c>
      <c r="G120" s="46" t="s">
        <v>39</v>
      </c>
      <c r="H120" s="46" t="s">
        <v>25</v>
      </c>
      <c r="I120" s="14"/>
      <c r="J120" s="20"/>
      <c r="K120" s="20"/>
      <c r="L120" s="20"/>
      <c r="M120" s="20" t="s">
        <v>140</v>
      </c>
      <c r="N120" s="26"/>
      <c r="O120" s="46"/>
      <c r="P120" s="46"/>
      <c r="Q120" s="46"/>
      <c r="R120" s="46"/>
      <c r="S120" s="46"/>
      <c r="T120" s="181" t="s">
        <v>13</v>
      </c>
      <c r="U120" s="46"/>
      <c r="V120" s="46"/>
      <c r="W120" s="46"/>
      <c r="X120" s="47">
        <v>45109</v>
      </c>
      <c r="Y120" s="4" t="s">
        <v>64</v>
      </c>
      <c r="Z120" s="3" t="s">
        <v>1094</v>
      </c>
      <c r="AA120" s="13">
        <v>66</v>
      </c>
      <c r="AB120" s="13">
        <v>132</v>
      </c>
    </row>
    <row r="121" spans="1:28" ht="25.5" customHeight="1" outlineLevel="1" x14ac:dyDescent="0.25">
      <c r="A121" s="46">
        <v>39</v>
      </c>
      <c r="B121" s="80" t="s">
        <v>999</v>
      </c>
      <c r="C121" s="20" t="s">
        <v>66</v>
      </c>
      <c r="D121" s="3" t="s">
        <v>72</v>
      </c>
      <c r="E121" s="47">
        <v>44743</v>
      </c>
      <c r="F121" s="48" t="s">
        <v>1048</v>
      </c>
      <c r="G121" s="46" t="s">
        <v>23</v>
      </c>
      <c r="H121" s="46" t="s">
        <v>25</v>
      </c>
      <c r="I121" s="14"/>
      <c r="J121" s="20" t="s">
        <v>138</v>
      </c>
      <c r="K121" s="20"/>
      <c r="L121" s="20"/>
      <c r="M121" s="20"/>
      <c r="N121" s="26"/>
      <c r="O121" s="46"/>
      <c r="P121" s="46"/>
      <c r="Q121" s="46"/>
      <c r="R121" s="46"/>
      <c r="S121" s="46" t="s">
        <v>12</v>
      </c>
      <c r="T121" s="46"/>
      <c r="U121" s="46"/>
      <c r="V121" s="46"/>
      <c r="W121" s="46"/>
      <c r="X121" s="47">
        <v>45109</v>
      </c>
      <c r="Y121" s="4" t="s">
        <v>64</v>
      </c>
      <c r="Z121" s="3" t="s">
        <v>1094</v>
      </c>
      <c r="AA121" s="13">
        <v>66</v>
      </c>
      <c r="AB121" s="13">
        <v>132</v>
      </c>
    </row>
    <row r="122" spans="1:28" ht="25.5" customHeight="1" outlineLevel="1" x14ac:dyDescent="0.25">
      <c r="A122" s="46">
        <v>45</v>
      </c>
      <c r="B122" s="80" t="s">
        <v>1212</v>
      </c>
      <c r="C122" s="20" t="s">
        <v>66</v>
      </c>
      <c r="D122" s="3" t="s">
        <v>41</v>
      </c>
      <c r="E122" s="47">
        <v>44574</v>
      </c>
      <c r="F122" s="48" t="s">
        <v>994</v>
      </c>
      <c r="G122" s="46" t="s">
        <v>35</v>
      </c>
      <c r="H122" s="46" t="s">
        <v>25</v>
      </c>
      <c r="I122" s="14"/>
      <c r="J122" s="20"/>
      <c r="K122" s="20"/>
      <c r="L122" s="20"/>
      <c r="M122" s="20"/>
      <c r="N122" s="26"/>
      <c r="O122" s="46"/>
      <c r="P122" s="46"/>
      <c r="Q122" s="46"/>
      <c r="R122" s="46"/>
      <c r="S122" s="46" t="s">
        <v>12</v>
      </c>
      <c r="T122" s="46"/>
      <c r="U122" s="46"/>
      <c r="V122" s="46"/>
      <c r="W122" s="46"/>
      <c r="X122" s="47">
        <v>45109</v>
      </c>
      <c r="Y122" s="4" t="s">
        <v>64</v>
      </c>
      <c r="Z122" s="3" t="s">
        <v>1094</v>
      </c>
      <c r="AA122" s="13">
        <v>66</v>
      </c>
      <c r="AB122" s="13">
        <v>66</v>
      </c>
    </row>
    <row r="123" spans="1:28" ht="25.5" customHeight="1" outlineLevel="1" x14ac:dyDescent="0.25">
      <c r="A123" s="46">
        <v>51</v>
      </c>
      <c r="B123" s="80" t="s">
        <v>219</v>
      </c>
      <c r="C123" s="20" t="s">
        <v>66</v>
      </c>
      <c r="D123" s="3" t="s">
        <v>72</v>
      </c>
      <c r="E123" s="47">
        <v>44446</v>
      </c>
      <c r="F123" s="48" t="s">
        <v>1017</v>
      </c>
      <c r="G123" s="46" t="s">
        <v>24</v>
      </c>
      <c r="H123" s="46" t="s">
        <v>25</v>
      </c>
      <c r="I123" s="14"/>
      <c r="J123" s="20"/>
      <c r="K123" s="20"/>
      <c r="L123" s="20"/>
      <c r="M123" s="20"/>
      <c r="N123" s="26"/>
      <c r="O123" s="46"/>
      <c r="P123" s="46"/>
      <c r="Q123" s="46"/>
      <c r="R123" s="46" t="s">
        <v>11</v>
      </c>
      <c r="S123" s="46"/>
      <c r="T123" s="46"/>
      <c r="U123" s="46"/>
      <c r="V123" s="46"/>
      <c r="W123" s="46"/>
      <c r="X123" s="47">
        <v>45109</v>
      </c>
      <c r="Y123" s="4" t="s">
        <v>64</v>
      </c>
      <c r="Z123" s="3" t="s">
        <v>1094</v>
      </c>
      <c r="AA123" s="13">
        <v>66</v>
      </c>
      <c r="AB123" s="13">
        <v>66</v>
      </c>
    </row>
    <row r="124" spans="1:28" ht="25.5" customHeight="1" outlineLevel="1" x14ac:dyDescent="0.25">
      <c r="A124" s="46">
        <v>55</v>
      </c>
      <c r="B124" s="80" t="s">
        <v>541</v>
      </c>
      <c r="C124" s="20" t="s">
        <v>66</v>
      </c>
      <c r="D124" s="3" t="s">
        <v>41</v>
      </c>
      <c r="E124" s="47">
        <v>44248</v>
      </c>
      <c r="F124" s="48" t="s">
        <v>559</v>
      </c>
      <c r="G124" s="46" t="s">
        <v>26</v>
      </c>
      <c r="H124" s="46" t="s">
        <v>25</v>
      </c>
      <c r="I124" s="14"/>
      <c r="J124" s="20"/>
      <c r="K124" s="20"/>
      <c r="L124" s="20"/>
      <c r="M124" s="20"/>
      <c r="N124" s="26"/>
      <c r="O124" s="46"/>
      <c r="P124" s="46"/>
      <c r="Q124" s="46"/>
      <c r="R124" s="46" t="s">
        <v>11</v>
      </c>
      <c r="S124" s="46"/>
      <c r="T124" s="46"/>
      <c r="U124" s="46"/>
      <c r="V124" s="46"/>
      <c r="W124" s="46"/>
      <c r="X124" s="47">
        <v>45109</v>
      </c>
      <c r="Y124" s="4" t="s">
        <v>64</v>
      </c>
      <c r="Z124" s="3" t="s">
        <v>1094</v>
      </c>
      <c r="AA124" s="13">
        <v>66</v>
      </c>
      <c r="AB124" s="13">
        <v>66</v>
      </c>
    </row>
    <row r="125" spans="1:28" ht="25.5" customHeight="1" outlineLevel="1" x14ac:dyDescent="0.25">
      <c r="A125" s="46">
        <v>67</v>
      </c>
      <c r="B125" s="80" t="s">
        <v>657</v>
      </c>
      <c r="C125" s="20" t="s">
        <v>66</v>
      </c>
      <c r="D125" s="3" t="s">
        <v>73</v>
      </c>
      <c r="E125" s="47">
        <v>44277</v>
      </c>
      <c r="F125" s="48" t="s">
        <v>675</v>
      </c>
      <c r="G125" s="46" t="s">
        <v>53</v>
      </c>
      <c r="H125" s="46" t="s">
        <v>25</v>
      </c>
      <c r="I125" s="14"/>
      <c r="J125" s="20"/>
      <c r="K125" s="20"/>
      <c r="L125" s="20"/>
      <c r="M125" s="20"/>
      <c r="N125" s="26"/>
      <c r="O125" s="46"/>
      <c r="P125" s="46"/>
      <c r="Q125" s="46"/>
      <c r="R125" s="46" t="s">
        <v>11</v>
      </c>
      <c r="S125" s="46"/>
      <c r="T125" s="46"/>
      <c r="U125" s="46"/>
      <c r="V125" s="46"/>
      <c r="W125" s="46"/>
      <c r="X125" s="47">
        <v>45109</v>
      </c>
      <c r="Y125" s="4" t="s">
        <v>64</v>
      </c>
      <c r="Z125" s="3" t="s">
        <v>1094</v>
      </c>
      <c r="AA125" s="13">
        <v>66</v>
      </c>
      <c r="AB125" s="13">
        <v>66</v>
      </c>
    </row>
    <row r="126" spans="1:28" ht="25.5" customHeight="1" outlineLevel="1" x14ac:dyDescent="0.25">
      <c r="A126" s="46">
        <v>69</v>
      </c>
      <c r="B126" s="80" t="s">
        <v>74</v>
      </c>
      <c r="C126" s="20" t="s">
        <v>66</v>
      </c>
      <c r="D126" s="3" t="s">
        <v>41</v>
      </c>
      <c r="E126" s="47">
        <v>43897</v>
      </c>
      <c r="F126" s="48" t="s">
        <v>37</v>
      </c>
      <c r="G126" s="46" t="s">
        <v>27</v>
      </c>
      <c r="H126" s="46" t="s">
        <v>25</v>
      </c>
      <c r="I126" s="14"/>
      <c r="J126" s="20"/>
      <c r="K126" s="20"/>
      <c r="L126" s="20" t="s">
        <v>136</v>
      </c>
      <c r="M126" s="20"/>
      <c r="N126" s="26"/>
      <c r="O126" s="46"/>
      <c r="P126" s="46"/>
      <c r="Q126" s="46"/>
      <c r="R126" s="46" t="s">
        <v>11</v>
      </c>
      <c r="S126" s="46"/>
      <c r="T126" s="46"/>
      <c r="U126" s="46"/>
      <c r="V126" s="46"/>
      <c r="W126" s="46"/>
      <c r="X126" s="47">
        <v>45109</v>
      </c>
      <c r="Y126" s="4" t="s">
        <v>64</v>
      </c>
      <c r="Z126" s="3" t="s">
        <v>1094</v>
      </c>
      <c r="AA126" s="13">
        <v>66</v>
      </c>
      <c r="AB126" s="13">
        <v>132</v>
      </c>
    </row>
    <row r="127" spans="1:28" ht="25.5" customHeight="1" outlineLevel="1" x14ac:dyDescent="0.25">
      <c r="A127" s="46">
        <v>74</v>
      </c>
      <c r="B127" s="80" t="s">
        <v>1151</v>
      </c>
      <c r="C127" s="20" t="s">
        <v>66</v>
      </c>
      <c r="D127" s="3" t="s">
        <v>821</v>
      </c>
      <c r="E127" s="47">
        <v>41854</v>
      </c>
      <c r="F127" s="48" t="s">
        <v>1052</v>
      </c>
      <c r="G127" s="46" t="s">
        <v>39</v>
      </c>
      <c r="H127" s="46" t="s">
        <v>25</v>
      </c>
      <c r="I127" s="14"/>
      <c r="J127" s="20"/>
      <c r="K127" s="20"/>
      <c r="L127" s="20"/>
      <c r="M127" s="20"/>
      <c r="N127" s="26" t="s">
        <v>141</v>
      </c>
      <c r="O127" s="46"/>
      <c r="P127" s="46"/>
      <c r="Q127" s="46"/>
      <c r="R127" s="46"/>
      <c r="S127" s="46"/>
      <c r="T127" s="46" t="s">
        <v>13</v>
      </c>
      <c r="U127" s="46"/>
      <c r="V127" s="46"/>
      <c r="W127" s="46"/>
      <c r="X127" s="47">
        <v>45109</v>
      </c>
      <c r="Y127" s="186" t="s">
        <v>64</v>
      </c>
      <c r="Z127" s="3" t="s">
        <v>1094</v>
      </c>
      <c r="AA127" s="13">
        <v>66</v>
      </c>
      <c r="AB127" s="13">
        <v>132</v>
      </c>
    </row>
    <row r="128" spans="1:28" ht="25.5" customHeight="1" x14ac:dyDescent="0.25">
      <c r="A128" s="307" t="s">
        <v>1195</v>
      </c>
      <c r="B128" s="308"/>
      <c r="C128" s="308"/>
      <c r="D128" s="308"/>
      <c r="E128" s="308"/>
      <c r="F128" s="308"/>
      <c r="G128" s="308"/>
      <c r="H128" s="308"/>
      <c r="I128" s="308"/>
      <c r="J128" s="308"/>
      <c r="K128" s="308"/>
      <c r="L128" s="308"/>
      <c r="M128" s="308"/>
      <c r="N128" s="308"/>
      <c r="O128" s="308"/>
      <c r="P128" s="308"/>
      <c r="Q128" s="308"/>
      <c r="R128" s="308"/>
      <c r="S128" s="308"/>
      <c r="T128" s="308"/>
      <c r="U128" s="308"/>
      <c r="V128" s="308"/>
      <c r="W128" s="308"/>
      <c r="X128" s="308"/>
      <c r="Y128" s="308"/>
      <c r="Z128" s="308"/>
      <c r="AA128" s="308"/>
      <c r="AB128" s="308"/>
    </row>
    <row r="129" spans="1:255" ht="25.5" customHeight="1" outlineLevel="1" x14ac:dyDescent="0.3">
      <c r="A129" s="49">
        <v>2</v>
      </c>
      <c r="B129" s="208" t="s">
        <v>1174</v>
      </c>
      <c r="C129" s="20" t="s">
        <v>67</v>
      </c>
      <c r="D129" s="3"/>
      <c r="E129" s="47">
        <v>44775</v>
      </c>
      <c r="F129" s="48">
        <v>6663534</v>
      </c>
      <c r="G129" s="46" t="s">
        <v>23</v>
      </c>
      <c r="H129" s="46" t="s">
        <v>25</v>
      </c>
      <c r="I129" s="14"/>
      <c r="J129" s="20"/>
      <c r="K129" s="20"/>
      <c r="L129" s="20"/>
      <c r="M129" s="20"/>
      <c r="N129" s="26"/>
      <c r="O129" s="46"/>
      <c r="P129" s="46"/>
      <c r="Q129" s="46"/>
      <c r="R129" s="46"/>
      <c r="S129" s="46" t="s">
        <v>12</v>
      </c>
      <c r="T129" s="46"/>
      <c r="U129" s="46"/>
      <c r="V129" s="46"/>
      <c r="W129" s="49"/>
      <c r="X129" s="47">
        <v>45123</v>
      </c>
      <c r="Y129" s="4" t="s">
        <v>64</v>
      </c>
      <c r="Z129" s="3" t="s">
        <v>730</v>
      </c>
      <c r="AA129" s="13">
        <v>29</v>
      </c>
      <c r="AB129" s="13">
        <v>29</v>
      </c>
    </row>
    <row r="130" spans="1:255" ht="25.5" customHeight="1" outlineLevel="1" x14ac:dyDescent="0.3">
      <c r="A130" s="49">
        <v>3</v>
      </c>
      <c r="B130" s="213" t="s">
        <v>1158</v>
      </c>
      <c r="C130" s="20" t="s">
        <v>67</v>
      </c>
      <c r="D130" s="3" t="s">
        <v>84</v>
      </c>
      <c r="E130" s="47">
        <v>44607</v>
      </c>
      <c r="F130" s="48">
        <v>6515846</v>
      </c>
      <c r="G130" s="46" t="s">
        <v>35</v>
      </c>
      <c r="H130" s="46" t="s">
        <v>25</v>
      </c>
      <c r="I130" s="14" t="s">
        <v>137</v>
      </c>
      <c r="J130" s="20"/>
      <c r="K130" s="20"/>
      <c r="L130" s="20"/>
      <c r="M130" s="20"/>
      <c r="N130" s="26"/>
      <c r="O130" s="46"/>
      <c r="P130" s="46"/>
      <c r="Q130" s="46"/>
      <c r="R130" s="46"/>
      <c r="S130" s="46" t="s">
        <v>12</v>
      </c>
      <c r="T130" s="46"/>
      <c r="U130" s="46"/>
      <c r="V130" s="46"/>
      <c r="W130" s="49"/>
      <c r="X130" s="47">
        <v>45123</v>
      </c>
      <c r="Y130" s="4" t="s">
        <v>64</v>
      </c>
      <c r="Z130" s="3" t="s">
        <v>730</v>
      </c>
      <c r="AA130" s="13">
        <v>29</v>
      </c>
      <c r="AB130" s="13">
        <v>58</v>
      </c>
    </row>
    <row r="131" spans="1:255" ht="25.5" customHeight="1" outlineLevel="1" x14ac:dyDescent="0.3">
      <c r="A131" s="49">
        <v>6</v>
      </c>
      <c r="B131" s="213" t="s">
        <v>150</v>
      </c>
      <c r="C131" s="20" t="s">
        <v>67</v>
      </c>
      <c r="D131" s="3" t="s">
        <v>73</v>
      </c>
      <c r="E131" s="47">
        <v>44482</v>
      </c>
      <c r="F131" s="48">
        <v>6417292</v>
      </c>
      <c r="G131" s="46" t="s">
        <v>24</v>
      </c>
      <c r="H131" s="46" t="s">
        <v>25</v>
      </c>
      <c r="I131" s="14"/>
      <c r="J131" s="20"/>
      <c r="K131" s="20"/>
      <c r="L131" s="20"/>
      <c r="M131" s="20"/>
      <c r="N131" s="26"/>
      <c r="O131" s="46"/>
      <c r="P131" s="46"/>
      <c r="Q131" s="46"/>
      <c r="R131" s="46" t="s">
        <v>11</v>
      </c>
      <c r="S131" s="46"/>
      <c r="T131" s="46"/>
      <c r="U131" s="46"/>
      <c r="V131" s="46"/>
      <c r="W131" s="49"/>
      <c r="X131" s="47">
        <v>45123</v>
      </c>
      <c r="Y131" s="4" t="s">
        <v>64</v>
      </c>
      <c r="Z131" s="3" t="s">
        <v>730</v>
      </c>
      <c r="AA131" s="13">
        <v>29</v>
      </c>
      <c r="AB131" s="13">
        <v>29</v>
      </c>
    </row>
    <row r="132" spans="1:255" ht="25.5" customHeight="1" outlineLevel="1" x14ac:dyDescent="0.3">
      <c r="A132" s="49">
        <v>9</v>
      </c>
      <c r="B132" s="80" t="s">
        <v>719</v>
      </c>
      <c r="C132" s="20" t="s">
        <v>67</v>
      </c>
      <c r="D132" s="3" t="s">
        <v>1181</v>
      </c>
      <c r="E132" s="47">
        <v>43586</v>
      </c>
      <c r="F132" s="48">
        <v>5685193</v>
      </c>
      <c r="G132" s="46" t="s">
        <v>26</v>
      </c>
      <c r="H132" s="46" t="s">
        <v>25</v>
      </c>
      <c r="I132" s="14"/>
      <c r="J132" s="20"/>
      <c r="K132" s="20" t="s">
        <v>135</v>
      </c>
      <c r="L132" s="20"/>
      <c r="M132" s="20"/>
      <c r="N132" s="26"/>
      <c r="O132" s="46"/>
      <c r="P132" s="46"/>
      <c r="Q132" s="46"/>
      <c r="R132" s="46" t="s">
        <v>11</v>
      </c>
      <c r="S132" s="46"/>
      <c r="T132" s="46"/>
      <c r="U132" s="46"/>
      <c r="V132" s="46"/>
      <c r="W132" s="49"/>
      <c r="X132" s="47">
        <v>45123</v>
      </c>
      <c r="Y132" s="4" t="s">
        <v>64</v>
      </c>
      <c r="Z132" s="3" t="s">
        <v>730</v>
      </c>
      <c r="AA132" s="13">
        <v>29</v>
      </c>
      <c r="AB132" s="13">
        <v>58</v>
      </c>
    </row>
    <row r="133" spans="1:255" ht="25.5" customHeight="1" outlineLevel="1" x14ac:dyDescent="0.3">
      <c r="A133" s="49">
        <v>10</v>
      </c>
      <c r="B133" s="80" t="s">
        <v>516</v>
      </c>
      <c r="C133" s="20" t="s">
        <v>67</v>
      </c>
      <c r="D133" s="3" t="s">
        <v>515</v>
      </c>
      <c r="E133" s="47">
        <v>43540</v>
      </c>
      <c r="F133" s="48">
        <v>5586906</v>
      </c>
      <c r="G133" s="46" t="s">
        <v>27</v>
      </c>
      <c r="H133" s="46" t="s">
        <v>25</v>
      </c>
      <c r="I133" s="14"/>
      <c r="J133" s="20"/>
      <c r="K133" s="20"/>
      <c r="L133" s="20"/>
      <c r="M133" s="20"/>
      <c r="N133" s="26"/>
      <c r="O133" s="46"/>
      <c r="P133" s="46"/>
      <c r="Q133" s="46"/>
      <c r="R133" s="46" t="s">
        <v>11</v>
      </c>
      <c r="S133" s="46"/>
      <c r="T133" s="46"/>
      <c r="U133" s="46"/>
      <c r="V133" s="46"/>
      <c r="W133" s="49"/>
      <c r="X133" s="47">
        <v>45123</v>
      </c>
      <c r="Y133" s="4" t="s">
        <v>64</v>
      </c>
      <c r="Z133" s="3" t="s">
        <v>730</v>
      </c>
      <c r="AA133" s="13">
        <v>29</v>
      </c>
      <c r="AB133" s="13">
        <v>29</v>
      </c>
    </row>
    <row r="134" spans="1:255" ht="25.5" customHeight="1" outlineLevel="1" x14ac:dyDescent="0.3">
      <c r="A134" s="49">
        <v>12</v>
      </c>
      <c r="B134" s="80" t="s">
        <v>845</v>
      </c>
      <c r="C134" s="20" t="s">
        <v>67</v>
      </c>
      <c r="D134" s="3" t="s">
        <v>41</v>
      </c>
      <c r="E134" s="47">
        <v>41835</v>
      </c>
      <c r="F134" s="48">
        <v>4047584</v>
      </c>
      <c r="G134" s="46" t="s">
        <v>39</v>
      </c>
      <c r="H134" s="46" t="s">
        <v>25</v>
      </c>
      <c r="I134" s="14"/>
      <c r="J134" s="20"/>
      <c r="K134" s="20"/>
      <c r="L134" s="20"/>
      <c r="M134" s="20" t="s">
        <v>140</v>
      </c>
      <c r="N134" s="26"/>
      <c r="O134" s="46"/>
      <c r="P134" s="46"/>
      <c r="Q134" s="46"/>
      <c r="R134" s="46"/>
      <c r="S134" s="46"/>
      <c r="T134" s="46" t="s">
        <v>13</v>
      </c>
      <c r="U134" s="46"/>
      <c r="V134" s="46"/>
      <c r="W134" s="49"/>
      <c r="X134" s="47">
        <v>45123</v>
      </c>
      <c r="Y134" s="4" t="s">
        <v>64</v>
      </c>
      <c r="Z134" s="3" t="s">
        <v>730</v>
      </c>
      <c r="AA134" s="13">
        <v>29</v>
      </c>
      <c r="AB134" s="13">
        <v>58</v>
      </c>
    </row>
    <row r="135" spans="1:255" ht="25.5" customHeight="1" outlineLevel="1" x14ac:dyDescent="0.3">
      <c r="A135" s="180">
        <v>15</v>
      </c>
      <c r="B135" s="80" t="s">
        <v>1021</v>
      </c>
      <c r="C135" s="20" t="s">
        <v>66</v>
      </c>
      <c r="D135" s="3" t="s">
        <v>29</v>
      </c>
      <c r="E135" s="47">
        <v>44778</v>
      </c>
      <c r="F135" s="48" t="s">
        <v>1037</v>
      </c>
      <c r="G135" s="46" t="s">
        <v>23</v>
      </c>
      <c r="H135" s="46" t="s">
        <v>25</v>
      </c>
      <c r="I135" s="14"/>
      <c r="J135" s="20" t="s">
        <v>138</v>
      </c>
      <c r="K135" s="20"/>
      <c r="L135" s="20"/>
      <c r="M135" s="20"/>
      <c r="N135" s="26"/>
      <c r="O135" s="46"/>
      <c r="P135" s="46"/>
      <c r="Q135" s="46"/>
      <c r="R135" s="46"/>
      <c r="S135" s="46" t="s">
        <v>12</v>
      </c>
      <c r="T135" s="46"/>
      <c r="U135" s="46"/>
      <c r="V135" s="46"/>
      <c r="W135" s="49"/>
      <c r="X135" s="47">
        <v>45123</v>
      </c>
      <c r="Y135" s="4" t="s">
        <v>64</v>
      </c>
      <c r="Z135" s="3" t="s">
        <v>730</v>
      </c>
      <c r="AA135" s="13">
        <v>29</v>
      </c>
      <c r="AB135" s="13">
        <v>58</v>
      </c>
    </row>
    <row r="136" spans="1:255" ht="25.5" customHeight="1" outlineLevel="1" x14ac:dyDescent="0.3">
      <c r="A136" s="49">
        <v>17</v>
      </c>
      <c r="B136" s="80" t="s">
        <v>1022</v>
      </c>
      <c r="C136" s="20" t="s">
        <v>66</v>
      </c>
      <c r="D136" s="3" t="s">
        <v>1217</v>
      </c>
      <c r="E136" s="47">
        <v>44596</v>
      </c>
      <c r="F136" s="48" t="s">
        <v>1038</v>
      </c>
      <c r="G136" s="46" t="s">
        <v>35</v>
      </c>
      <c r="H136" s="46" t="s">
        <v>25</v>
      </c>
      <c r="I136" s="14"/>
      <c r="J136" s="20"/>
      <c r="K136" s="20"/>
      <c r="L136" s="20"/>
      <c r="M136" s="20"/>
      <c r="N136" s="26"/>
      <c r="O136" s="46"/>
      <c r="P136" s="46"/>
      <c r="Q136" s="46"/>
      <c r="R136" s="46"/>
      <c r="S136" s="46" t="s">
        <v>12</v>
      </c>
      <c r="T136" s="46"/>
      <c r="U136" s="46"/>
      <c r="V136" s="46"/>
      <c r="W136" s="49"/>
      <c r="X136" s="47">
        <v>45123</v>
      </c>
      <c r="Y136" s="4" t="s">
        <v>64</v>
      </c>
      <c r="Z136" s="3" t="s">
        <v>730</v>
      </c>
      <c r="AA136" s="13">
        <v>29</v>
      </c>
      <c r="AB136" s="13">
        <v>29</v>
      </c>
    </row>
    <row r="137" spans="1:255" ht="25.5" customHeight="1" outlineLevel="1" x14ac:dyDescent="0.3">
      <c r="A137" s="49">
        <v>18</v>
      </c>
      <c r="B137" s="80" t="s">
        <v>1222</v>
      </c>
      <c r="C137" s="20" t="s">
        <v>66</v>
      </c>
      <c r="D137" s="3" t="s">
        <v>73</v>
      </c>
      <c r="E137" s="47">
        <v>44479</v>
      </c>
      <c r="F137" s="48">
        <v>6417172</v>
      </c>
      <c r="G137" s="46" t="s">
        <v>24</v>
      </c>
      <c r="H137" s="46" t="s">
        <v>25</v>
      </c>
      <c r="I137" s="14"/>
      <c r="J137" s="20"/>
      <c r="K137" s="20"/>
      <c r="L137" s="20"/>
      <c r="M137" s="20"/>
      <c r="N137" s="26"/>
      <c r="O137" s="46"/>
      <c r="P137" s="46"/>
      <c r="Q137" s="46"/>
      <c r="R137" s="46" t="s">
        <v>11</v>
      </c>
      <c r="S137" s="46"/>
      <c r="T137" s="46"/>
      <c r="U137" s="46"/>
      <c r="V137" s="46"/>
      <c r="W137" s="49"/>
      <c r="X137" s="47">
        <v>45123</v>
      </c>
      <c r="Y137" s="4" t="s">
        <v>64</v>
      </c>
      <c r="Z137" s="3" t="s">
        <v>730</v>
      </c>
      <c r="AA137" s="13">
        <v>29</v>
      </c>
      <c r="AB137" s="13">
        <v>29</v>
      </c>
    </row>
    <row r="138" spans="1:255" ht="25.5" customHeight="1" outlineLevel="1" x14ac:dyDescent="0.3">
      <c r="A138" s="49">
        <v>23</v>
      </c>
      <c r="B138" s="80" t="s">
        <v>1053</v>
      </c>
      <c r="C138" s="20" t="s">
        <v>66</v>
      </c>
      <c r="D138" s="3" t="s">
        <v>1223</v>
      </c>
      <c r="E138" s="47">
        <v>43938</v>
      </c>
      <c r="F138" s="48">
        <v>5978120</v>
      </c>
      <c r="G138" s="46" t="s">
        <v>26</v>
      </c>
      <c r="H138" s="46" t="s">
        <v>25</v>
      </c>
      <c r="I138" s="14"/>
      <c r="J138" s="20"/>
      <c r="K138" s="20"/>
      <c r="L138" s="20"/>
      <c r="M138" s="20"/>
      <c r="N138" s="26"/>
      <c r="O138" s="46"/>
      <c r="P138" s="46"/>
      <c r="Q138" s="46"/>
      <c r="R138" s="46" t="s">
        <v>11</v>
      </c>
      <c r="S138" s="46"/>
      <c r="T138" s="46"/>
      <c r="U138" s="46"/>
      <c r="V138" s="46"/>
      <c r="W138" s="49"/>
      <c r="X138" s="47">
        <v>45123</v>
      </c>
      <c r="Y138" s="4" t="s">
        <v>64</v>
      </c>
      <c r="Z138" s="3" t="s">
        <v>730</v>
      </c>
      <c r="AA138" s="13">
        <v>29</v>
      </c>
      <c r="AB138" s="13">
        <v>29</v>
      </c>
    </row>
    <row r="139" spans="1:255" ht="25.5" customHeight="1" outlineLevel="1" x14ac:dyDescent="0.3">
      <c r="A139" s="49">
        <v>24</v>
      </c>
      <c r="B139" s="80" t="s">
        <v>964</v>
      </c>
      <c r="C139" s="20" t="s">
        <v>66</v>
      </c>
      <c r="D139" s="3" t="s">
        <v>96</v>
      </c>
      <c r="E139" s="47">
        <v>42628</v>
      </c>
      <c r="F139" s="48">
        <v>4643860</v>
      </c>
      <c r="G139" s="46" t="s">
        <v>53</v>
      </c>
      <c r="H139" s="46" t="s">
        <v>25</v>
      </c>
      <c r="I139" s="14"/>
      <c r="J139" s="20"/>
      <c r="K139" s="20"/>
      <c r="L139" s="20"/>
      <c r="M139" s="20"/>
      <c r="N139" s="26"/>
      <c r="O139" s="46"/>
      <c r="P139" s="46"/>
      <c r="Q139" s="46"/>
      <c r="R139" s="46" t="s">
        <v>11</v>
      </c>
      <c r="S139" s="46"/>
      <c r="T139" s="46"/>
      <c r="U139" s="46"/>
      <c r="V139" s="46"/>
      <c r="W139" s="49"/>
      <c r="X139" s="47">
        <v>45123</v>
      </c>
      <c r="Y139" s="4" t="s">
        <v>64</v>
      </c>
      <c r="Z139" s="3" t="s">
        <v>730</v>
      </c>
      <c r="AA139" s="13">
        <v>29</v>
      </c>
      <c r="AB139" s="13">
        <v>29</v>
      </c>
    </row>
    <row r="140" spans="1:255" ht="25.5" customHeight="1" outlineLevel="1" x14ac:dyDescent="0.3">
      <c r="A140" s="49">
        <v>25</v>
      </c>
      <c r="B140" s="44" t="s">
        <v>1224</v>
      </c>
      <c r="C140" s="20" t="s">
        <v>66</v>
      </c>
      <c r="D140" s="3" t="s">
        <v>73</v>
      </c>
      <c r="E140" s="47">
        <v>42885</v>
      </c>
      <c r="F140" s="48">
        <v>5110591</v>
      </c>
      <c r="G140" s="46" t="s">
        <v>27</v>
      </c>
      <c r="H140" s="46" t="s">
        <v>25</v>
      </c>
      <c r="I140" s="14"/>
      <c r="J140" s="20"/>
      <c r="K140" s="20"/>
      <c r="L140" s="20" t="s">
        <v>136</v>
      </c>
      <c r="M140" s="20"/>
      <c r="N140" s="26"/>
      <c r="O140" s="46"/>
      <c r="P140" s="46"/>
      <c r="Q140" s="46"/>
      <c r="R140" s="46" t="s">
        <v>11</v>
      </c>
      <c r="S140" s="46"/>
      <c r="T140" s="46"/>
      <c r="U140" s="46"/>
      <c r="V140" s="46"/>
      <c r="W140" s="49"/>
      <c r="X140" s="47">
        <v>45123</v>
      </c>
      <c r="Y140" s="4" t="s">
        <v>64</v>
      </c>
      <c r="Z140" s="3" t="s">
        <v>730</v>
      </c>
      <c r="AA140" s="13">
        <v>29</v>
      </c>
      <c r="AB140" s="13">
        <v>58</v>
      </c>
    </row>
    <row r="141" spans="1:255" ht="25.5" customHeight="1" outlineLevel="1" x14ac:dyDescent="0.3">
      <c r="A141" s="49">
        <v>28</v>
      </c>
      <c r="B141" s="80" t="s">
        <v>1054</v>
      </c>
      <c r="C141" s="20" t="s">
        <v>66</v>
      </c>
      <c r="D141" s="3" t="s">
        <v>73</v>
      </c>
      <c r="E141" s="47">
        <v>42036</v>
      </c>
      <c r="F141" s="48">
        <v>4169478</v>
      </c>
      <c r="G141" s="46" t="s">
        <v>39</v>
      </c>
      <c r="H141" s="46" t="s">
        <v>25</v>
      </c>
      <c r="I141" s="14"/>
      <c r="J141" s="20"/>
      <c r="K141" s="20"/>
      <c r="L141" s="20"/>
      <c r="M141" s="20"/>
      <c r="N141" s="26" t="s">
        <v>141</v>
      </c>
      <c r="O141" s="46"/>
      <c r="P141" s="46"/>
      <c r="Q141" s="46"/>
      <c r="R141" s="46"/>
      <c r="S141" s="46"/>
      <c r="T141" s="46" t="s">
        <v>13</v>
      </c>
      <c r="U141" s="46"/>
      <c r="V141" s="46"/>
      <c r="W141" s="49"/>
      <c r="X141" s="47">
        <v>45123</v>
      </c>
      <c r="Y141" s="186" t="s">
        <v>64</v>
      </c>
      <c r="Z141" s="3" t="s">
        <v>730</v>
      </c>
      <c r="AA141" s="13">
        <v>29</v>
      </c>
      <c r="AB141" s="13">
        <v>58</v>
      </c>
    </row>
    <row r="142" spans="1:255" s="10" customFormat="1" ht="25.5" customHeight="1" x14ac:dyDescent="0.3">
      <c r="A142" s="307" t="s">
        <v>1196</v>
      </c>
      <c r="B142" s="308"/>
      <c r="C142" s="308"/>
      <c r="D142" s="308"/>
      <c r="E142" s="308"/>
      <c r="F142" s="308"/>
      <c r="G142" s="308"/>
      <c r="H142" s="308"/>
      <c r="I142" s="308"/>
      <c r="J142" s="308"/>
      <c r="K142" s="308"/>
      <c r="L142" s="308"/>
      <c r="M142" s="308"/>
      <c r="N142" s="308"/>
      <c r="O142" s="308"/>
      <c r="P142" s="308"/>
      <c r="Q142" s="308"/>
      <c r="R142" s="308"/>
      <c r="S142" s="308"/>
      <c r="T142" s="308"/>
      <c r="U142" s="308"/>
      <c r="V142" s="308"/>
      <c r="W142" s="308"/>
      <c r="X142" s="308"/>
      <c r="Y142" s="308"/>
      <c r="Z142" s="308"/>
      <c r="AA142" s="308"/>
      <c r="AB142" s="308"/>
      <c r="AC142" s="248"/>
      <c r="AD142" s="248"/>
      <c r="AE142" s="248"/>
      <c r="AF142" s="248"/>
      <c r="AG142" s="248"/>
      <c r="AH142" s="248"/>
      <c r="AI142" s="248"/>
      <c r="AJ142" s="248"/>
      <c r="AK142" s="248"/>
      <c r="AL142" s="248"/>
      <c r="AM142" s="248"/>
      <c r="AN142" s="248"/>
      <c r="AO142" s="248"/>
      <c r="AP142" s="248"/>
      <c r="AQ142" s="248"/>
      <c r="AR142" s="248"/>
      <c r="AS142" s="248"/>
      <c r="AT142" s="248"/>
      <c r="AU142" s="248"/>
      <c r="AV142" s="248"/>
      <c r="AW142" s="248"/>
      <c r="AX142" s="248"/>
      <c r="AY142" s="248"/>
      <c r="AZ142" s="248"/>
      <c r="BA142" s="248"/>
      <c r="BB142" s="248"/>
      <c r="BC142" s="249"/>
      <c r="BD142" s="307"/>
      <c r="BE142" s="300"/>
      <c r="BF142" s="300"/>
      <c r="BG142" s="300"/>
      <c r="BH142" s="300"/>
      <c r="BI142" s="300"/>
      <c r="BJ142" s="300"/>
      <c r="BK142" s="300"/>
      <c r="BL142" s="300"/>
      <c r="BM142" s="300"/>
      <c r="BN142" s="300"/>
      <c r="BO142" s="300"/>
      <c r="BP142" s="300"/>
      <c r="BQ142" s="300"/>
      <c r="BR142" s="300"/>
      <c r="BS142" s="300"/>
      <c r="BT142" s="300"/>
      <c r="BU142" s="300"/>
      <c r="BV142" s="300"/>
      <c r="BW142" s="300"/>
      <c r="BX142" s="300"/>
      <c r="BY142" s="300"/>
      <c r="BZ142" s="300"/>
      <c r="CA142" s="300"/>
      <c r="CB142" s="300"/>
      <c r="CC142" s="300"/>
      <c r="CD142" s="300"/>
      <c r="CE142" s="313"/>
      <c r="CF142" s="307"/>
      <c r="CG142" s="300"/>
      <c r="CH142" s="300"/>
      <c r="CI142" s="300"/>
      <c r="CJ142" s="300"/>
      <c r="CK142" s="300"/>
      <c r="CL142" s="300"/>
      <c r="CM142" s="300"/>
      <c r="CN142" s="300"/>
      <c r="CO142" s="300"/>
      <c r="CP142" s="300"/>
      <c r="CQ142" s="300"/>
      <c r="CR142" s="300"/>
      <c r="CS142" s="300"/>
      <c r="CT142" s="300"/>
      <c r="CU142" s="300"/>
      <c r="CV142" s="300"/>
      <c r="CW142" s="300"/>
      <c r="CX142" s="300"/>
      <c r="CY142" s="300"/>
      <c r="CZ142" s="300"/>
      <c r="DA142" s="300"/>
      <c r="DB142" s="300"/>
      <c r="DC142" s="300"/>
      <c r="DD142" s="300"/>
      <c r="DE142" s="300"/>
      <c r="DF142" s="300"/>
      <c r="DG142" s="313"/>
      <c r="DH142" s="307"/>
      <c r="DI142" s="300"/>
      <c r="DJ142" s="300"/>
      <c r="DK142" s="300"/>
      <c r="DL142" s="300"/>
      <c r="DM142" s="300"/>
      <c r="DN142" s="300"/>
      <c r="DO142" s="300"/>
      <c r="DP142" s="300"/>
      <c r="DQ142" s="300"/>
      <c r="DR142" s="300"/>
      <c r="DS142" s="300"/>
      <c r="DT142" s="300"/>
      <c r="DU142" s="300"/>
      <c r="DV142" s="300"/>
      <c r="DW142" s="300"/>
      <c r="DX142" s="300"/>
      <c r="DY142" s="300"/>
      <c r="DZ142" s="300"/>
      <c r="EA142" s="300"/>
      <c r="EB142" s="300"/>
      <c r="EC142" s="300"/>
      <c r="ED142" s="300"/>
      <c r="EE142" s="300"/>
      <c r="EF142" s="300"/>
      <c r="EG142" s="300"/>
      <c r="EH142" s="300"/>
      <c r="EI142" s="313"/>
      <c r="EJ142" s="307"/>
      <c r="EK142" s="300"/>
      <c r="EL142" s="300"/>
      <c r="EM142" s="300"/>
      <c r="EN142" s="300"/>
      <c r="EO142" s="300"/>
      <c r="EP142" s="300"/>
      <c r="EQ142" s="300"/>
      <c r="ER142" s="300"/>
      <c r="ES142" s="300"/>
      <c r="ET142" s="300"/>
      <c r="EU142" s="300"/>
      <c r="EV142" s="300"/>
      <c r="EW142" s="300"/>
      <c r="EX142" s="300"/>
      <c r="EY142" s="300"/>
      <c r="EZ142" s="300"/>
      <c r="FA142" s="300"/>
      <c r="FB142" s="300"/>
      <c r="FC142" s="300"/>
      <c r="FD142" s="300"/>
      <c r="FE142" s="300"/>
      <c r="FF142" s="300"/>
      <c r="FG142" s="300"/>
      <c r="FH142" s="300"/>
      <c r="FI142" s="300"/>
      <c r="FJ142" s="300"/>
      <c r="FK142" s="313"/>
      <c r="FL142" s="307"/>
      <c r="FM142" s="300"/>
      <c r="FN142" s="300"/>
      <c r="FO142" s="300"/>
      <c r="FP142" s="300"/>
      <c r="FQ142" s="300"/>
      <c r="FR142" s="300"/>
      <c r="FS142" s="300"/>
      <c r="FT142" s="300"/>
      <c r="FU142" s="300"/>
      <c r="FV142" s="300"/>
      <c r="FW142" s="300"/>
      <c r="FX142" s="300"/>
      <c r="FY142" s="300"/>
      <c r="FZ142" s="300"/>
      <c r="GA142" s="300"/>
      <c r="GB142" s="300"/>
      <c r="GC142" s="300"/>
      <c r="GD142" s="300"/>
      <c r="GE142" s="300"/>
      <c r="GF142" s="300"/>
      <c r="GG142" s="300"/>
      <c r="GH142" s="300"/>
      <c r="GI142" s="300"/>
      <c r="GJ142" s="300"/>
      <c r="GK142" s="300"/>
      <c r="GL142" s="300"/>
      <c r="GM142" s="313"/>
      <c r="GN142" s="307"/>
      <c r="GO142" s="300"/>
      <c r="GP142" s="300"/>
      <c r="GQ142" s="300"/>
      <c r="GR142" s="300"/>
      <c r="GS142" s="300"/>
      <c r="GT142" s="300"/>
      <c r="GU142" s="300"/>
      <c r="GV142" s="300"/>
      <c r="GW142" s="300"/>
      <c r="GX142" s="300"/>
      <c r="GY142" s="300"/>
      <c r="GZ142" s="300"/>
      <c r="HA142" s="300"/>
      <c r="HB142" s="300"/>
      <c r="HC142" s="300"/>
      <c r="HD142" s="300"/>
      <c r="HE142" s="300"/>
      <c r="HF142" s="300"/>
      <c r="HG142" s="300"/>
      <c r="HH142" s="300"/>
      <c r="HI142" s="300"/>
      <c r="HJ142" s="300"/>
      <c r="HK142" s="300"/>
      <c r="HL142" s="300"/>
      <c r="HM142" s="300"/>
      <c r="HN142" s="300"/>
      <c r="HO142" s="313"/>
      <c r="HP142" s="307"/>
      <c r="HQ142" s="300"/>
      <c r="HR142" s="300"/>
      <c r="HS142" s="300"/>
      <c r="HT142" s="300"/>
      <c r="HU142" s="300"/>
      <c r="HV142" s="300"/>
      <c r="HW142" s="300"/>
      <c r="HX142" s="300"/>
      <c r="HY142" s="300"/>
      <c r="HZ142" s="300"/>
      <c r="IA142" s="300"/>
      <c r="IB142" s="300"/>
      <c r="IC142" s="300"/>
      <c r="ID142" s="300"/>
      <c r="IE142" s="300"/>
      <c r="IF142" s="300"/>
      <c r="IG142" s="300"/>
      <c r="IH142" s="300"/>
      <c r="II142" s="300"/>
      <c r="IJ142" s="300"/>
      <c r="IK142" s="300"/>
      <c r="IL142" s="300"/>
      <c r="IM142" s="300"/>
      <c r="IN142" s="300"/>
      <c r="IO142" s="300"/>
      <c r="IP142" s="300"/>
      <c r="IQ142" s="313"/>
      <c r="IR142" s="307"/>
      <c r="IS142" s="300"/>
      <c r="IT142" s="300"/>
      <c r="IU142" s="300"/>
    </row>
    <row r="143" spans="1:255" ht="25.5" customHeight="1" outlineLevel="1" x14ac:dyDescent="0.25">
      <c r="A143" s="187">
        <v>8</v>
      </c>
      <c r="B143" s="80" t="s">
        <v>1167</v>
      </c>
      <c r="C143" s="20" t="s">
        <v>67</v>
      </c>
      <c r="D143" s="3" t="s">
        <v>1225</v>
      </c>
      <c r="E143" s="189">
        <v>44759</v>
      </c>
      <c r="F143" s="190" t="s">
        <v>1034</v>
      </c>
      <c r="G143" s="187" t="s">
        <v>23</v>
      </c>
      <c r="H143" s="187" t="s">
        <v>25</v>
      </c>
      <c r="I143" s="14"/>
      <c r="J143" s="20"/>
      <c r="K143" s="20"/>
      <c r="L143" s="20"/>
      <c r="M143" s="20"/>
      <c r="N143" s="26"/>
      <c r="O143" s="187"/>
      <c r="P143" s="187"/>
      <c r="Q143" s="187"/>
      <c r="R143" s="187"/>
      <c r="S143" s="187"/>
      <c r="T143" s="187"/>
      <c r="U143" s="187"/>
      <c r="V143" s="187" t="s">
        <v>15</v>
      </c>
      <c r="W143" s="187"/>
      <c r="X143" s="189">
        <v>45129</v>
      </c>
      <c r="Y143" s="4" t="s">
        <v>8</v>
      </c>
      <c r="Z143" s="3" t="s">
        <v>566</v>
      </c>
      <c r="AA143" s="13">
        <v>94</v>
      </c>
      <c r="AB143" s="13">
        <v>94</v>
      </c>
    </row>
    <row r="144" spans="1:255" ht="25.5" customHeight="1" outlineLevel="1" x14ac:dyDescent="0.25">
      <c r="A144" s="187">
        <v>9</v>
      </c>
      <c r="B144" s="80" t="s">
        <v>1173</v>
      </c>
      <c r="C144" s="20" t="s">
        <v>67</v>
      </c>
      <c r="D144" s="3" t="s">
        <v>85</v>
      </c>
      <c r="E144" s="189">
        <v>44805</v>
      </c>
      <c r="F144" s="190" t="s">
        <v>1044</v>
      </c>
      <c r="G144" s="187" t="s">
        <v>23</v>
      </c>
      <c r="H144" s="187" t="s">
        <v>25</v>
      </c>
      <c r="I144" s="14"/>
      <c r="J144" s="20"/>
      <c r="K144" s="20"/>
      <c r="L144" s="20"/>
      <c r="M144" s="20"/>
      <c r="N144" s="26"/>
      <c r="O144" s="187"/>
      <c r="P144" s="187"/>
      <c r="Q144" s="187"/>
      <c r="R144" s="187"/>
      <c r="S144" s="187" t="s">
        <v>12</v>
      </c>
      <c r="T144" s="187"/>
      <c r="U144" s="187"/>
      <c r="V144" s="187"/>
      <c r="W144" s="187"/>
      <c r="X144" s="189">
        <v>45129</v>
      </c>
      <c r="Y144" s="4" t="s">
        <v>8</v>
      </c>
      <c r="Z144" s="3" t="s">
        <v>566</v>
      </c>
      <c r="AA144" s="13">
        <v>94</v>
      </c>
      <c r="AB144" s="13">
        <v>188</v>
      </c>
    </row>
    <row r="145" spans="1:28" ht="25.5" customHeight="1" outlineLevel="1" x14ac:dyDescent="0.25">
      <c r="A145" s="187">
        <v>11</v>
      </c>
      <c r="B145" s="86" t="s">
        <v>1067</v>
      </c>
      <c r="C145" s="20" t="s">
        <v>67</v>
      </c>
      <c r="D145" s="3" t="s">
        <v>41</v>
      </c>
      <c r="E145" s="189">
        <v>44657</v>
      </c>
      <c r="F145" s="190" t="s">
        <v>1014</v>
      </c>
      <c r="G145" s="187" t="s">
        <v>35</v>
      </c>
      <c r="H145" s="187" t="s">
        <v>25</v>
      </c>
      <c r="I145" s="14" t="s">
        <v>137</v>
      </c>
      <c r="J145" s="20"/>
      <c r="K145" s="20"/>
      <c r="L145" s="20"/>
      <c r="M145" s="20"/>
      <c r="N145" s="26"/>
      <c r="O145" s="187"/>
      <c r="P145" s="187" t="s">
        <v>9</v>
      </c>
      <c r="Q145" s="187"/>
      <c r="R145" s="187"/>
      <c r="S145" s="187" t="s">
        <v>12</v>
      </c>
      <c r="T145" s="187"/>
      <c r="U145" s="187"/>
      <c r="V145" s="187"/>
      <c r="W145" s="187"/>
      <c r="X145" s="189">
        <v>45129</v>
      </c>
      <c r="Y145" s="4" t="s">
        <v>8</v>
      </c>
      <c r="Z145" s="3" t="s">
        <v>566</v>
      </c>
      <c r="AA145" s="13">
        <v>94</v>
      </c>
      <c r="AB145" s="13">
        <v>282</v>
      </c>
    </row>
    <row r="146" spans="1:28" ht="25.5" customHeight="1" outlineLevel="1" x14ac:dyDescent="0.25">
      <c r="A146" s="187">
        <v>12</v>
      </c>
      <c r="B146" s="210" t="s">
        <v>770</v>
      </c>
      <c r="C146" s="20" t="s">
        <v>67</v>
      </c>
      <c r="D146" s="3" t="s">
        <v>793</v>
      </c>
      <c r="E146" s="189">
        <v>44649</v>
      </c>
      <c r="F146" s="190" t="s">
        <v>990</v>
      </c>
      <c r="G146" s="187" t="s">
        <v>35</v>
      </c>
      <c r="H146" s="187" t="s">
        <v>25</v>
      </c>
      <c r="I146" s="14"/>
      <c r="J146" s="20"/>
      <c r="K146" s="20"/>
      <c r="L146" s="20"/>
      <c r="M146" s="20"/>
      <c r="N146" s="26"/>
      <c r="O146" s="187"/>
      <c r="P146" s="187"/>
      <c r="Q146" s="187"/>
      <c r="R146" s="187"/>
      <c r="S146" s="187"/>
      <c r="T146" s="187"/>
      <c r="U146" s="187"/>
      <c r="V146" s="187" t="s">
        <v>15</v>
      </c>
      <c r="W146" s="187"/>
      <c r="X146" s="189">
        <v>45129</v>
      </c>
      <c r="Y146" s="4" t="s">
        <v>8</v>
      </c>
      <c r="Z146" s="3" t="s">
        <v>566</v>
      </c>
      <c r="AA146" s="13">
        <v>94</v>
      </c>
      <c r="AB146" s="13">
        <v>94</v>
      </c>
    </row>
    <row r="147" spans="1:28" ht="25.5" customHeight="1" outlineLevel="1" x14ac:dyDescent="0.25">
      <c r="A147" s="187">
        <v>14</v>
      </c>
      <c r="B147" s="88" t="s">
        <v>1160</v>
      </c>
      <c r="C147" s="20" t="s">
        <v>67</v>
      </c>
      <c r="D147" s="3" t="s">
        <v>68</v>
      </c>
      <c r="E147" s="189">
        <v>44529</v>
      </c>
      <c r="F147" s="190" t="s">
        <v>952</v>
      </c>
      <c r="G147" s="187" t="s">
        <v>24</v>
      </c>
      <c r="H147" s="187" t="s">
        <v>25</v>
      </c>
      <c r="I147" s="14"/>
      <c r="J147" s="20"/>
      <c r="K147" s="20"/>
      <c r="L147" s="20"/>
      <c r="M147" s="20"/>
      <c r="N147" s="26"/>
      <c r="O147" s="187"/>
      <c r="P147" s="187"/>
      <c r="Q147" s="187"/>
      <c r="R147" s="187"/>
      <c r="S147" s="187"/>
      <c r="T147" s="187"/>
      <c r="U147" s="187" t="s">
        <v>14</v>
      </c>
      <c r="V147" s="187"/>
      <c r="W147" s="187"/>
      <c r="X147" s="189">
        <v>45129</v>
      </c>
      <c r="Y147" s="4" t="s">
        <v>8</v>
      </c>
      <c r="Z147" s="3" t="s">
        <v>566</v>
      </c>
      <c r="AA147" s="13">
        <v>94</v>
      </c>
      <c r="AB147" s="13">
        <v>94</v>
      </c>
    </row>
    <row r="148" spans="1:28" ht="25.5" customHeight="1" outlineLevel="1" x14ac:dyDescent="0.25">
      <c r="A148" s="187">
        <v>16</v>
      </c>
      <c r="B148" s="188" t="s">
        <v>649</v>
      </c>
      <c r="C148" s="20" t="s">
        <v>67</v>
      </c>
      <c r="D148" s="3" t="s">
        <v>687</v>
      </c>
      <c r="E148" s="189">
        <v>44503</v>
      </c>
      <c r="F148" s="190" t="s">
        <v>997</v>
      </c>
      <c r="G148" s="187" t="s">
        <v>24</v>
      </c>
      <c r="H148" s="187" t="s">
        <v>25</v>
      </c>
      <c r="I148" s="14"/>
      <c r="J148" s="20"/>
      <c r="K148" s="20"/>
      <c r="L148" s="20"/>
      <c r="M148" s="20"/>
      <c r="N148" s="26"/>
      <c r="O148" s="187"/>
      <c r="P148" s="187"/>
      <c r="Q148" s="187"/>
      <c r="R148" s="3" t="s">
        <v>11</v>
      </c>
      <c r="S148" s="187"/>
      <c r="T148" s="187"/>
      <c r="U148" s="187"/>
      <c r="V148" s="187"/>
      <c r="W148" s="187"/>
      <c r="X148" s="189">
        <v>45129</v>
      </c>
      <c r="Y148" s="4" t="s">
        <v>8</v>
      </c>
      <c r="Z148" s="3" t="s">
        <v>566</v>
      </c>
      <c r="AA148" s="13">
        <v>94</v>
      </c>
      <c r="AB148" s="13">
        <v>188</v>
      </c>
    </row>
    <row r="149" spans="1:28" ht="25.5" customHeight="1" outlineLevel="1" x14ac:dyDescent="0.25">
      <c r="A149" s="187">
        <v>21</v>
      </c>
      <c r="B149" s="192" t="s">
        <v>1159</v>
      </c>
      <c r="C149" s="20" t="s">
        <v>67</v>
      </c>
      <c r="D149" s="3" t="s">
        <v>1163</v>
      </c>
      <c r="E149" s="189">
        <v>44268</v>
      </c>
      <c r="F149" s="190" t="s">
        <v>1045</v>
      </c>
      <c r="G149" s="187" t="s">
        <v>26</v>
      </c>
      <c r="H149" s="187" t="s">
        <v>25</v>
      </c>
      <c r="I149" s="14"/>
      <c r="J149" s="20"/>
      <c r="K149" s="20" t="s">
        <v>135</v>
      </c>
      <c r="L149" s="20"/>
      <c r="M149" s="20"/>
      <c r="N149" s="26"/>
      <c r="O149" s="187" t="s">
        <v>8</v>
      </c>
      <c r="P149" s="187"/>
      <c r="Q149" s="187"/>
      <c r="R149" s="187" t="s">
        <v>11</v>
      </c>
      <c r="S149" s="187"/>
      <c r="T149" s="187"/>
      <c r="U149" s="187"/>
      <c r="V149" s="187"/>
      <c r="W149" s="187"/>
      <c r="X149" s="189">
        <v>45129</v>
      </c>
      <c r="Y149" s="4" t="s">
        <v>8</v>
      </c>
      <c r="Z149" s="3" t="s">
        <v>566</v>
      </c>
      <c r="AA149" s="13">
        <v>94</v>
      </c>
      <c r="AB149" s="13">
        <v>282</v>
      </c>
    </row>
    <row r="150" spans="1:28" ht="25.5" customHeight="1" outlineLevel="1" x14ac:dyDescent="0.25">
      <c r="A150" s="187">
        <v>26</v>
      </c>
      <c r="B150" s="80" t="s">
        <v>1172</v>
      </c>
      <c r="C150" s="20" t="s">
        <v>67</v>
      </c>
      <c r="D150" s="3" t="s">
        <v>424</v>
      </c>
      <c r="E150" s="189">
        <v>44300</v>
      </c>
      <c r="F150" s="190" t="s">
        <v>145</v>
      </c>
      <c r="G150" s="187" t="s">
        <v>26</v>
      </c>
      <c r="H150" s="187" t="s">
        <v>25</v>
      </c>
      <c r="I150" s="14"/>
      <c r="J150" s="20"/>
      <c r="K150" s="20"/>
      <c r="L150" s="20"/>
      <c r="M150" s="20"/>
      <c r="N150" s="26"/>
      <c r="O150" s="187"/>
      <c r="P150" s="187"/>
      <c r="Q150" s="187"/>
      <c r="R150" s="187"/>
      <c r="S150" s="187"/>
      <c r="T150" s="187"/>
      <c r="U150" s="187" t="s">
        <v>14</v>
      </c>
      <c r="V150" s="187"/>
      <c r="W150" s="187"/>
      <c r="X150" s="189">
        <v>45129</v>
      </c>
      <c r="Y150" s="4" t="s">
        <v>8</v>
      </c>
      <c r="Z150" s="3" t="s">
        <v>566</v>
      </c>
      <c r="AA150" s="13">
        <v>94</v>
      </c>
      <c r="AB150" s="13">
        <v>94</v>
      </c>
    </row>
    <row r="151" spans="1:28" ht="25.5" customHeight="1" outlineLevel="1" x14ac:dyDescent="0.25">
      <c r="A151" s="187">
        <v>31</v>
      </c>
      <c r="B151" s="188" t="s">
        <v>215</v>
      </c>
      <c r="C151" s="20" t="s">
        <v>67</v>
      </c>
      <c r="D151" s="3" t="s">
        <v>266</v>
      </c>
      <c r="E151" s="189">
        <v>42492</v>
      </c>
      <c r="F151" s="190" t="s">
        <v>54</v>
      </c>
      <c r="G151" s="187" t="s">
        <v>53</v>
      </c>
      <c r="H151" s="187" t="s">
        <v>25</v>
      </c>
      <c r="I151" s="14"/>
      <c r="J151" s="20"/>
      <c r="K151" s="20"/>
      <c r="L151" s="20"/>
      <c r="M151" s="20"/>
      <c r="N151" s="26"/>
      <c r="O151" s="187"/>
      <c r="P151" s="187"/>
      <c r="Q151" s="187"/>
      <c r="R151" s="187"/>
      <c r="S151" s="187"/>
      <c r="T151" s="187"/>
      <c r="U151" s="187" t="s">
        <v>14</v>
      </c>
      <c r="V151" s="187"/>
      <c r="W151" s="187"/>
      <c r="X151" s="189">
        <v>45129</v>
      </c>
      <c r="Y151" s="4" t="s">
        <v>8</v>
      </c>
      <c r="Z151" s="3" t="s">
        <v>566</v>
      </c>
      <c r="AA151" s="13">
        <v>94</v>
      </c>
      <c r="AB151" s="13">
        <v>94</v>
      </c>
    </row>
    <row r="152" spans="1:28" ht="25.5" customHeight="1" outlineLevel="1" x14ac:dyDescent="0.25">
      <c r="A152" s="187">
        <v>32</v>
      </c>
      <c r="B152" s="80" t="s">
        <v>1171</v>
      </c>
      <c r="C152" s="20" t="s">
        <v>67</v>
      </c>
      <c r="D152" s="3" t="s">
        <v>70</v>
      </c>
      <c r="E152" s="189">
        <v>43475</v>
      </c>
      <c r="F152" s="190" t="s">
        <v>52</v>
      </c>
      <c r="G152" s="187" t="s">
        <v>53</v>
      </c>
      <c r="H152" s="187" t="s">
        <v>25</v>
      </c>
      <c r="I152" s="14"/>
      <c r="J152" s="20"/>
      <c r="K152" s="20"/>
      <c r="L152" s="20"/>
      <c r="M152" s="20"/>
      <c r="N152" s="26"/>
      <c r="O152" s="187"/>
      <c r="P152" s="187"/>
      <c r="Q152" s="187"/>
      <c r="R152" s="187" t="s">
        <v>11</v>
      </c>
      <c r="S152" s="187"/>
      <c r="T152" s="187"/>
      <c r="U152" s="187"/>
      <c r="V152" s="187"/>
      <c r="W152" s="187"/>
      <c r="X152" s="189">
        <v>45129</v>
      </c>
      <c r="Y152" s="4" t="s">
        <v>8</v>
      </c>
      <c r="Z152" s="3" t="s">
        <v>566</v>
      </c>
      <c r="AA152" s="13">
        <v>94</v>
      </c>
      <c r="AB152" s="13">
        <v>188</v>
      </c>
    </row>
    <row r="153" spans="1:28" ht="25.5" customHeight="1" outlineLevel="1" x14ac:dyDescent="0.25">
      <c r="A153" s="187">
        <v>35</v>
      </c>
      <c r="B153" s="80" t="s">
        <v>347</v>
      </c>
      <c r="C153" s="20" t="s">
        <v>67</v>
      </c>
      <c r="D153" s="3" t="s">
        <v>44</v>
      </c>
      <c r="E153" s="189">
        <v>43823</v>
      </c>
      <c r="F153" s="190" t="s">
        <v>333</v>
      </c>
      <c r="G153" s="187" t="s">
        <v>27</v>
      </c>
      <c r="H153" s="187" t="s">
        <v>25</v>
      </c>
      <c r="I153" s="14"/>
      <c r="J153" s="20"/>
      <c r="K153" s="20"/>
      <c r="L153" s="20"/>
      <c r="M153" s="20"/>
      <c r="N153" s="26"/>
      <c r="O153" s="187"/>
      <c r="P153" s="187"/>
      <c r="Q153" s="187"/>
      <c r="R153" s="187" t="s">
        <v>11</v>
      </c>
      <c r="S153" s="187"/>
      <c r="T153" s="187"/>
      <c r="U153" s="187"/>
      <c r="V153" s="187"/>
      <c r="W153" s="187"/>
      <c r="X153" s="189">
        <v>45129</v>
      </c>
      <c r="Y153" s="4" t="s">
        <v>8</v>
      </c>
      <c r="Z153" s="3" t="s">
        <v>566</v>
      </c>
      <c r="AA153" s="13">
        <v>94</v>
      </c>
      <c r="AB153" s="13">
        <v>188</v>
      </c>
    </row>
    <row r="154" spans="1:28" ht="25.5" customHeight="1" outlineLevel="1" x14ac:dyDescent="0.25">
      <c r="A154" s="187">
        <v>39</v>
      </c>
      <c r="B154" s="80" t="s">
        <v>129</v>
      </c>
      <c r="C154" s="20" t="s">
        <v>67</v>
      </c>
      <c r="D154" s="3" t="s">
        <v>70</v>
      </c>
      <c r="E154" s="189">
        <v>43475</v>
      </c>
      <c r="F154" s="190" t="s">
        <v>126</v>
      </c>
      <c r="G154" s="187" t="s">
        <v>27</v>
      </c>
      <c r="H154" s="187" t="s">
        <v>25</v>
      </c>
      <c r="I154" s="14"/>
      <c r="J154" s="20"/>
      <c r="K154" s="20"/>
      <c r="L154" s="20"/>
      <c r="M154" s="20"/>
      <c r="N154" s="26"/>
      <c r="O154" s="187"/>
      <c r="P154" s="187"/>
      <c r="Q154" s="187"/>
      <c r="R154" s="187"/>
      <c r="S154" s="187"/>
      <c r="T154" s="187"/>
      <c r="U154" s="187" t="s">
        <v>14</v>
      </c>
      <c r="V154" s="187"/>
      <c r="W154" s="187"/>
      <c r="X154" s="189">
        <v>45129</v>
      </c>
      <c r="Y154" s="4" t="s">
        <v>8</v>
      </c>
      <c r="Z154" s="3" t="s">
        <v>566</v>
      </c>
      <c r="AA154" s="13">
        <v>94</v>
      </c>
      <c r="AB154" s="13">
        <v>94</v>
      </c>
    </row>
    <row r="155" spans="1:28" ht="25.5" customHeight="1" outlineLevel="1" x14ac:dyDescent="0.25">
      <c r="A155" s="187">
        <v>42</v>
      </c>
      <c r="B155" s="80" t="s">
        <v>71</v>
      </c>
      <c r="C155" s="20" t="s">
        <v>67</v>
      </c>
      <c r="D155" s="3" t="s">
        <v>425</v>
      </c>
      <c r="E155" s="189">
        <v>41783</v>
      </c>
      <c r="F155" s="190" t="s">
        <v>55</v>
      </c>
      <c r="G155" s="187" t="s">
        <v>39</v>
      </c>
      <c r="H155" s="187" t="s">
        <v>25</v>
      </c>
      <c r="I155" s="14"/>
      <c r="J155" s="20"/>
      <c r="K155" s="20"/>
      <c r="L155" s="20"/>
      <c r="M155" s="20" t="s">
        <v>140</v>
      </c>
      <c r="N155" s="26"/>
      <c r="O155" s="187"/>
      <c r="P155" s="187"/>
      <c r="Q155" s="181" t="s">
        <v>10</v>
      </c>
      <c r="R155" s="187"/>
      <c r="S155" s="187"/>
      <c r="T155" s="181" t="s">
        <v>13</v>
      </c>
      <c r="U155" s="187"/>
      <c r="V155" s="187"/>
      <c r="W155" s="187"/>
      <c r="X155" s="189">
        <v>45129</v>
      </c>
      <c r="Y155" s="4" t="s">
        <v>8</v>
      </c>
      <c r="Z155" s="3" t="s">
        <v>566</v>
      </c>
      <c r="AA155" s="13">
        <v>94</v>
      </c>
      <c r="AB155" s="13">
        <v>282</v>
      </c>
    </row>
    <row r="156" spans="1:28" ht="25.5" customHeight="1" outlineLevel="1" x14ac:dyDescent="0.25">
      <c r="A156" s="187">
        <v>43</v>
      </c>
      <c r="B156" s="80" t="s">
        <v>1141</v>
      </c>
      <c r="C156" s="20" t="s">
        <v>67</v>
      </c>
      <c r="D156" s="3" t="s">
        <v>1142</v>
      </c>
      <c r="E156" s="189">
        <v>41529</v>
      </c>
      <c r="F156" s="190" t="s">
        <v>1056</v>
      </c>
      <c r="G156" s="187" t="s">
        <v>39</v>
      </c>
      <c r="H156" s="187" t="s">
        <v>25</v>
      </c>
      <c r="I156" s="14"/>
      <c r="J156" s="20"/>
      <c r="K156" s="20"/>
      <c r="L156" s="20"/>
      <c r="M156" s="20"/>
      <c r="N156" s="26"/>
      <c r="O156" s="187"/>
      <c r="P156" s="187"/>
      <c r="Q156" s="187"/>
      <c r="R156" s="187"/>
      <c r="S156" s="187"/>
      <c r="T156" s="187"/>
      <c r="U156" s="187"/>
      <c r="V156" s="187"/>
      <c r="W156" s="187" t="s">
        <v>16</v>
      </c>
      <c r="X156" s="189">
        <v>45129</v>
      </c>
      <c r="Y156" s="4" t="s">
        <v>8</v>
      </c>
      <c r="Z156" s="3" t="s">
        <v>566</v>
      </c>
      <c r="AA156" s="13">
        <v>94</v>
      </c>
      <c r="AB156" s="13">
        <v>94</v>
      </c>
    </row>
    <row r="157" spans="1:28" ht="25.5" customHeight="1" outlineLevel="1" x14ac:dyDescent="0.25">
      <c r="A157" s="187">
        <v>54</v>
      </c>
      <c r="B157" s="188" t="s">
        <v>999</v>
      </c>
      <c r="C157" s="57" t="s">
        <v>66</v>
      </c>
      <c r="D157" s="3" t="s">
        <v>72</v>
      </c>
      <c r="E157" s="189">
        <v>44743</v>
      </c>
      <c r="F157" s="190" t="s">
        <v>1048</v>
      </c>
      <c r="G157" s="187" t="s">
        <v>23</v>
      </c>
      <c r="H157" s="187" t="s">
        <v>25</v>
      </c>
      <c r="I157" s="14"/>
      <c r="J157" s="20"/>
      <c r="K157" s="20"/>
      <c r="L157" s="20"/>
      <c r="M157" s="20"/>
      <c r="N157" s="26"/>
      <c r="O157" s="187"/>
      <c r="P157" s="187"/>
      <c r="Q157" s="187"/>
      <c r="R157" s="187"/>
      <c r="S157" s="187"/>
      <c r="T157" s="187"/>
      <c r="U157" s="187"/>
      <c r="V157" s="187" t="s">
        <v>15</v>
      </c>
      <c r="W157" s="187"/>
      <c r="X157" s="189">
        <v>45129</v>
      </c>
      <c r="Y157" s="4" t="s">
        <v>8</v>
      </c>
      <c r="Z157" s="3" t="s">
        <v>566</v>
      </c>
      <c r="AA157" s="13">
        <v>94</v>
      </c>
      <c r="AB157" s="13">
        <v>94</v>
      </c>
    </row>
    <row r="158" spans="1:28" ht="25.5" customHeight="1" outlineLevel="1" x14ac:dyDescent="0.25">
      <c r="A158" s="187">
        <v>57</v>
      </c>
      <c r="B158" s="188" t="s">
        <v>1055</v>
      </c>
      <c r="C158" s="20" t="s">
        <v>66</v>
      </c>
      <c r="D158" s="3" t="s">
        <v>44</v>
      </c>
      <c r="E158" s="189">
        <v>44834</v>
      </c>
      <c r="F158" s="190" t="s">
        <v>1057</v>
      </c>
      <c r="G158" s="187" t="s">
        <v>23</v>
      </c>
      <c r="H158" s="187" t="s">
        <v>25</v>
      </c>
      <c r="I158" s="14"/>
      <c r="J158" s="20"/>
      <c r="K158" s="20"/>
      <c r="L158" s="20"/>
      <c r="M158" s="20"/>
      <c r="N158" s="26"/>
      <c r="O158" s="187"/>
      <c r="P158" s="187"/>
      <c r="Q158" s="187"/>
      <c r="R158" s="187"/>
      <c r="S158" s="20" t="s">
        <v>12</v>
      </c>
      <c r="T158" s="187"/>
      <c r="U158" s="187"/>
      <c r="V158" s="187"/>
      <c r="W158" s="187"/>
      <c r="X158" s="189">
        <v>45129</v>
      </c>
      <c r="Y158" s="4" t="s">
        <v>8</v>
      </c>
      <c r="Z158" s="3" t="s">
        <v>566</v>
      </c>
      <c r="AA158" s="13">
        <v>94</v>
      </c>
      <c r="AB158" s="13">
        <v>188</v>
      </c>
    </row>
    <row r="159" spans="1:28" ht="25.5" customHeight="1" outlineLevel="1" x14ac:dyDescent="0.25">
      <c r="A159" s="187">
        <v>61</v>
      </c>
      <c r="B159" s="192" t="s">
        <v>271</v>
      </c>
      <c r="C159" s="57" t="s">
        <v>66</v>
      </c>
      <c r="D159" s="3" t="s">
        <v>70</v>
      </c>
      <c r="E159" s="189">
        <v>44606</v>
      </c>
      <c r="F159" s="190" t="s">
        <v>1058</v>
      </c>
      <c r="G159" s="187" t="s">
        <v>35</v>
      </c>
      <c r="H159" s="187" t="s">
        <v>25</v>
      </c>
      <c r="I159" s="14"/>
      <c r="J159" s="20" t="s">
        <v>138</v>
      </c>
      <c r="K159" s="20"/>
      <c r="L159" s="20"/>
      <c r="M159" s="20"/>
      <c r="N159" s="26"/>
      <c r="O159" s="187"/>
      <c r="P159" s="187" t="s">
        <v>9</v>
      </c>
      <c r="Q159" s="187"/>
      <c r="R159" s="187"/>
      <c r="S159" s="187" t="s">
        <v>12</v>
      </c>
      <c r="T159" s="187"/>
      <c r="U159" s="187"/>
      <c r="V159" s="187"/>
      <c r="W159" s="187"/>
      <c r="X159" s="189">
        <v>45129</v>
      </c>
      <c r="Y159" s="4" t="s">
        <v>8</v>
      </c>
      <c r="Z159" s="3" t="s">
        <v>566</v>
      </c>
      <c r="AA159" s="13">
        <v>94</v>
      </c>
      <c r="AB159" s="13">
        <v>282</v>
      </c>
    </row>
    <row r="160" spans="1:28" ht="25.5" customHeight="1" outlineLevel="1" x14ac:dyDescent="0.25">
      <c r="A160" s="187">
        <v>63</v>
      </c>
      <c r="B160" s="188" t="s">
        <v>1041</v>
      </c>
      <c r="C160" s="57" t="s">
        <v>66</v>
      </c>
      <c r="D160" s="3" t="s">
        <v>84</v>
      </c>
      <c r="E160" s="189">
        <v>44713</v>
      </c>
      <c r="F160" s="190" t="s">
        <v>1049</v>
      </c>
      <c r="G160" s="187" t="s">
        <v>35</v>
      </c>
      <c r="H160" s="187" t="s">
        <v>25</v>
      </c>
      <c r="I160" s="14"/>
      <c r="J160" s="20"/>
      <c r="K160" s="20"/>
      <c r="L160" s="20"/>
      <c r="M160" s="20"/>
      <c r="N160" s="26"/>
      <c r="O160" s="187"/>
      <c r="P160" s="187"/>
      <c r="Q160" s="187"/>
      <c r="R160" s="187"/>
      <c r="S160" s="187"/>
      <c r="T160" s="187"/>
      <c r="U160" s="187"/>
      <c r="V160" s="187" t="s">
        <v>15</v>
      </c>
      <c r="W160" s="187"/>
      <c r="X160" s="189">
        <v>45129</v>
      </c>
      <c r="Y160" s="4" t="s">
        <v>8</v>
      </c>
      <c r="Z160" s="3" t="s">
        <v>566</v>
      </c>
      <c r="AA160" s="13">
        <v>94</v>
      </c>
      <c r="AB160" s="13">
        <v>94</v>
      </c>
    </row>
    <row r="161" spans="1:28" ht="25.5" customHeight="1" outlineLevel="1" x14ac:dyDescent="0.25">
      <c r="A161" s="187">
        <v>64</v>
      </c>
      <c r="B161" s="80" t="s">
        <v>1212</v>
      </c>
      <c r="C161" s="20" t="s">
        <v>66</v>
      </c>
      <c r="D161" s="3" t="s">
        <v>41</v>
      </c>
      <c r="E161" s="189">
        <v>44574</v>
      </c>
      <c r="F161" s="190" t="s">
        <v>994</v>
      </c>
      <c r="G161" s="187" t="s">
        <v>24</v>
      </c>
      <c r="H161" s="187" t="s">
        <v>25</v>
      </c>
      <c r="I161" s="14"/>
      <c r="J161" s="20"/>
      <c r="K161" s="20"/>
      <c r="L161" s="20"/>
      <c r="M161" s="20"/>
      <c r="N161" s="26"/>
      <c r="O161" s="187"/>
      <c r="P161" s="187"/>
      <c r="Q161" s="187"/>
      <c r="R161" s="187"/>
      <c r="S161" s="187"/>
      <c r="T161" s="187"/>
      <c r="U161" s="187" t="s">
        <v>14</v>
      </c>
      <c r="V161" s="187"/>
      <c r="W161" s="187"/>
      <c r="X161" s="189">
        <v>45129</v>
      </c>
      <c r="Y161" s="4" t="s">
        <v>8</v>
      </c>
      <c r="Z161" s="3" t="s">
        <v>566</v>
      </c>
      <c r="AA161" s="13">
        <v>94</v>
      </c>
      <c r="AB161" s="13">
        <v>94</v>
      </c>
    </row>
    <row r="162" spans="1:28" ht="30" customHeight="1" outlineLevel="1" x14ac:dyDescent="0.25">
      <c r="A162" s="187">
        <v>70</v>
      </c>
      <c r="B162" s="188" t="s">
        <v>1012</v>
      </c>
      <c r="C162" s="57" t="s">
        <v>66</v>
      </c>
      <c r="D162" s="3" t="s">
        <v>41</v>
      </c>
      <c r="E162" s="189">
        <v>44574</v>
      </c>
      <c r="F162" s="190" t="s">
        <v>1016</v>
      </c>
      <c r="G162" s="187" t="s">
        <v>24</v>
      </c>
      <c r="H162" s="187" t="s">
        <v>25</v>
      </c>
      <c r="I162" s="14"/>
      <c r="J162" s="20"/>
      <c r="K162" s="20"/>
      <c r="L162" s="20"/>
      <c r="M162" s="20"/>
      <c r="N162" s="26"/>
      <c r="O162" s="187"/>
      <c r="P162" s="187"/>
      <c r="Q162" s="187"/>
      <c r="R162" s="187" t="s">
        <v>11</v>
      </c>
      <c r="S162" s="187"/>
      <c r="T162" s="187"/>
      <c r="U162" s="187"/>
      <c r="V162" s="187"/>
      <c r="W162" s="187"/>
      <c r="X162" s="189">
        <v>45129</v>
      </c>
      <c r="Y162" s="4" t="s">
        <v>8</v>
      </c>
      <c r="Z162" s="3" t="s">
        <v>566</v>
      </c>
      <c r="AA162" s="13">
        <v>94</v>
      </c>
      <c r="AB162" s="13">
        <v>188</v>
      </c>
    </row>
    <row r="163" spans="1:28" ht="30" customHeight="1" outlineLevel="1" x14ac:dyDescent="0.25">
      <c r="A163" s="187">
        <v>77</v>
      </c>
      <c r="B163" s="188" t="s">
        <v>764</v>
      </c>
      <c r="C163" s="57" t="s">
        <v>66</v>
      </c>
      <c r="D163" s="3" t="s">
        <v>84</v>
      </c>
      <c r="E163" s="189">
        <v>43967</v>
      </c>
      <c r="F163" s="190" t="s">
        <v>1050</v>
      </c>
      <c r="G163" s="187" t="s">
        <v>26</v>
      </c>
      <c r="H163" s="187" t="s">
        <v>25</v>
      </c>
      <c r="I163" s="14"/>
      <c r="J163" s="20"/>
      <c r="K163" s="20"/>
      <c r="L163" s="20"/>
      <c r="M163" s="20"/>
      <c r="N163" s="26"/>
      <c r="O163" s="187"/>
      <c r="P163" s="187"/>
      <c r="Q163" s="187"/>
      <c r="R163" s="187"/>
      <c r="S163" s="187"/>
      <c r="T163" s="187"/>
      <c r="U163" s="187" t="s">
        <v>14</v>
      </c>
      <c r="V163" s="187"/>
      <c r="W163" s="187"/>
      <c r="X163" s="189">
        <v>45129</v>
      </c>
      <c r="Y163" s="186" t="s">
        <v>8</v>
      </c>
      <c r="Z163" s="3" t="s">
        <v>566</v>
      </c>
      <c r="AA163" s="13">
        <v>94</v>
      </c>
      <c r="AB163" s="13">
        <v>94</v>
      </c>
    </row>
    <row r="164" spans="1:28" ht="30" customHeight="1" outlineLevel="1" x14ac:dyDescent="0.25">
      <c r="A164" s="187">
        <v>78</v>
      </c>
      <c r="B164" s="188" t="s">
        <v>1042</v>
      </c>
      <c r="C164" s="57" t="s">
        <v>66</v>
      </c>
      <c r="D164" s="3" t="s">
        <v>1223</v>
      </c>
      <c r="E164" s="189">
        <v>43938</v>
      </c>
      <c r="F164" s="190" t="s">
        <v>1051</v>
      </c>
      <c r="G164" s="187" t="s">
        <v>26</v>
      </c>
      <c r="H164" s="187" t="s">
        <v>25</v>
      </c>
      <c r="I164" s="14"/>
      <c r="J164" s="20"/>
      <c r="K164" s="20"/>
      <c r="L164" s="20"/>
      <c r="M164" s="20"/>
      <c r="N164" s="26"/>
      <c r="O164" s="187"/>
      <c r="P164" s="187"/>
      <c r="Q164" s="187"/>
      <c r="R164" s="187" t="s">
        <v>11</v>
      </c>
      <c r="S164" s="187"/>
      <c r="T164" s="187"/>
      <c r="U164" s="187"/>
      <c r="V164" s="187"/>
      <c r="W164" s="187"/>
      <c r="X164" s="189">
        <v>45129</v>
      </c>
      <c r="Y164" s="4" t="s">
        <v>8</v>
      </c>
      <c r="Z164" s="3" t="s">
        <v>566</v>
      </c>
      <c r="AA164" s="13">
        <v>94</v>
      </c>
      <c r="AB164" s="13">
        <v>188</v>
      </c>
    </row>
    <row r="165" spans="1:28" ht="25.5" customHeight="1" outlineLevel="1" x14ac:dyDescent="0.25">
      <c r="A165" s="187">
        <v>80</v>
      </c>
      <c r="B165" s="80" t="s">
        <v>350</v>
      </c>
      <c r="C165" s="57" t="s">
        <v>66</v>
      </c>
      <c r="D165" s="3" t="s">
        <v>44</v>
      </c>
      <c r="E165" s="189">
        <v>43878</v>
      </c>
      <c r="F165" s="190" t="s">
        <v>337</v>
      </c>
      <c r="G165" s="187" t="s">
        <v>53</v>
      </c>
      <c r="H165" s="187" t="s">
        <v>25</v>
      </c>
      <c r="I165" s="14"/>
      <c r="J165" s="20"/>
      <c r="K165" s="20"/>
      <c r="L165" s="20"/>
      <c r="M165" s="20"/>
      <c r="N165" s="26"/>
      <c r="O165" s="187"/>
      <c r="P165" s="187"/>
      <c r="Q165" s="187"/>
      <c r="R165" s="187"/>
      <c r="S165" s="187"/>
      <c r="T165" s="187"/>
      <c r="U165" s="187" t="s">
        <v>14</v>
      </c>
      <c r="V165" s="187"/>
      <c r="W165" s="187"/>
      <c r="X165" s="189">
        <v>45129</v>
      </c>
      <c r="Y165" s="4" t="s">
        <v>8</v>
      </c>
      <c r="Z165" s="3" t="s">
        <v>566</v>
      </c>
      <c r="AA165" s="13">
        <v>94</v>
      </c>
      <c r="AB165" s="13">
        <v>94</v>
      </c>
    </row>
    <row r="166" spans="1:28" ht="25.5" customHeight="1" outlineLevel="1" x14ac:dyDescent="0.25">
      <c r="A166" s="187">
        <v>81</v>
      </c>
      <c r="B166" s="80" t="s">
        <v>1213</v>
      </c>
      <c r="C166" s="57" t="s">
        <v>66</v>
      </c>
      <c r="D166" s="3" t="s">
        <v>41</v>
      </c>
      <c r="E166" s="189">
        <v>42799</v>
      </c>
      <c r="F166" s="190" t="s">
        <v>904</v>
      </c>
      <c r="G166" s="187" t="s">
        <v>53</v>
      </c>
      <c r="H166" s="187" t="s">
        <v>25</v>
      </c>
      <c r="I166" s="14"/>
      <c r="J166" s="20"/>
      <c r="K166" s="20"/>
      <c r="L166" s="20"/>
      <c r="M166" s="20"/>
      <c r="N166" s="26"/>
      <c r="O166" s="187"/>
      <c r="P166" s="187"/>
      <c r="Q166" s="187"/>
      <c r="R166" s="187" t="s">
        <v>11</v>
      </c>
      <c r="S166" s="187"/>
      <c r="T166" s="187"/>
      <c r="U166" s="187"/>
      <c r="V166" s="187"/>
      <c r="W166" s="187"/>
      <c r="X166" s="189">
        <v>45129</v>
      </c>
      <c r="Y166" s="4" t="s">
        <v>8</v>
      </c>
      <c r="Z166" s="3" t="s">
        <v>566</v>
      </c>
      <c r="AA166" s="13">
        <v>94</v>
      </c>
      <c r="AB166" s="13">
        <v>188</v>
      </c>
    </row>
    <row r="167" spans="1:28" ht="25.5" customHeight="1" outlineLevel="1" x14ac:dyDescent="0.25">
      <c r="A167" s="187">
        <v>87</v>
      </c>
      <c r="B167" s="80" t="s">
        <v>74</v>
      </c>
      <c r="C167" s="57" t="s">
        <v>66</v>
      </c>
      <c r="D167" s="3" t="s">
        <v>41</v>
      </c>
      <c r="E167" s="189">
        <v>43897</v>
      </c>
      <c r="F167" s="190" t="s">
        <v>37</v>
      </c>
      <c r="G167" s="187" t="s">
        <v>27</v>
      </c>
      <c r="H167" s="187" t="s">
        <v>25</v>
      </c>
      <c r="I167" s="14"/>
      <c r="J167" s="20"/>
      <c r="K167" s="20"/>
      <c r="L167" s="20"/>
      <c r="M167" s="20"/>
      <c r="N167" s="26"/>
      <c r="O167" s="187"/>
      <c r="P167" s="187"/>
      <c r="Q167" s="187"/>
      <c r="R167" s="187"/>
      <c r="S167" s="187"/>
      <c r="T167" s="187"/>
      <c r="U167" s="187" t="s">
        <v>14</v>
      </c>
      <c r="V167" s="187"/>
      <c r="W167" s="187"/>
      <c r="X167" s="189">
        <v>45129</v>
      </c>
      <c r="Y167" s="4" t="s">
        <v>8</v>
      </c>
      <c r="Z167" s="3" t="s">
        <v>566</v>
      </c>
      <c r="AA167" s="13">
        <v>94</v>
      </c>
      <c r="AB167" s="13">
        <v>94</v>
      </c>
    </row>
    <row r="168" spans="1:28" ht="25.5" customHeight="1" outlineLevel="1" x14ac:dyDescent="0.25">
      <c r="A168" s="187">
        <v>89</v>
      </c>
      <c r="B168" s="192" t="s">
        <v>93</v>
      </c>
      <c r="C168" s="57" t="s">
        <v>66</v>
      </c>
      <c r="D168" s="3" t="s">
        <v>85</v>
      </c>
      <c r="E168" s="189">
        <v>43500</v>
      </c>
      <c r="F168" s="190" t="s">
        <v>95</v>
      </c>
      <c r="G168" s="187" t="s">
        <v>27</v>
      </c>
      <c r="H168" s="187" t="s">
        <v>25</v>
      </c>
      <c r="I168" s="14"/>
      <c r="J168" s="20"/>
      <c r="K168" s="20"/>
      <c r="L168" s="20" t="s">
        <v>136</v>
      </c>
      <c r="M168" s="20"/>
      <c r="N168" s="26"/>
      <c r="O168" s="187" t="s">
        <v>8</v>
      </c>
      <c r="P168" s="187"/>
      <c r="Q168" s="187"/>
      <c r="R168" s="187" t="s">
        <v>11</v>
      </c>
      <c r="S168" s="187"/>
      <c r="T168" s="187"/>
      <c r="U168" s="187"/>
      <c r="V168" s="187"/>
      <c r="W168" s="187"/>
      <c r="X168" s="189">
        <v>45129</v>
      </c>
      <c r="Y168" s="4" t="s">
        <v>8</v>
      </c>
      <c r="Z168" s="3" t="s">
        <v>566</v>
      </c>
      <c r="AA168" s="13">
        <v>94</v>
      </c>
      <c r="AB168" s="13">
        <v>282</v>
      </c>
    </row>
    <row r="169" spans="1:28" ht="25.5" customHeight="1" outlineLevel="1" x14ac:dyDescent="0.25">
      <c r="A169" s="187">
        <v>93</v>
      </c>
      <c r="B169" s="192" t="s">
        <v>1226</v>
      </c>
      <c r="C169" s="57" t="s">
        <v>66</v>
      </c>
      <c r="D169" s="3" t="s">
        <v>1227</v>
      </c>
      <c r="E169" s="189">
        <v>40938</v>
      </c>
      <c r="F169" s="190" t="s">
        <v>1059</v>
      </c>
      <c r="G169" s="187" t="s">
        <v>39</v>
      </c>
      <c r="H169" s="187" t="s">
        <v>25</v>
      </c>
      <c r="I169" s="14"/>
      <c r="J169" s="20"/>
      <c r="K169" s="20"/>
      <c r="L169" s="20"/>
      <c r="M169" s="20"/>
      <c r="N169" s="26"/>
      <c r="O169" s="187"/>
      <c r="P169" s="187"/>
      <c r="Q169" s="187"/>
      <c r="R169" s="187"/>
      <c r="S169" s="187"/>
      <c r="T169" s="187"/>
      <c r="U169" s="187"/>
      <c r="V169" s="187"/>
      <c r="W169" s="187" t="s">
        <v>16</v>
      </c>
      <c r="X169" s="189">
        <v>45129</v>
      </c>
      <c r="Y169" s="4" t="s">
        <v>8</v>
      </c>
      <c r="Z169" s="3" t="s">
        <v>566</v>
      </c>
      <c r="AA169" s="13">
        <v>94</v>
      </c>
      <c r="AB169" s="13">
        <v>94</v>
      </c>
    </row>
    <row r="170" spans="1:28" ht="25.5" customHeight="1" outlineLevel="1" x14ac:dyDescent="0.25">
      <c r="A170" s="187">
        <v>95</v>
      </c>
      <c r="B170" s="80" t="s">
        <v>1228</v>
      </c>
      <c r="C170" s="57" t="s">
        <v>66</v>
      </c>
      <c r="D170" s="3" t="s">
        <v>44</v>
      </c>
      <c r="E170" s="189">
        <v>42158</v>
      </c>
      <c r="F170" s="190" t="s">
        <v>1060</v>
      </c>
      <c r="G170" s="187" t="s">
        <v>39</v>
      </c>
      <c r="H170" s="187" t="s">
        <v>25</v>
      </c>
      <c r="I170" s="14"/>
      <c r="J170" s="20"/>
      <c r="K170" s="20"/>
      <c r="L170" s="20"/>
      <c r="M170" s="20"/>
      <c r="N170" s="26" t="s">
        <v>141</v>
      </c>
      <c r="O170" s="187"/>
      <c r="P170" s="187"/>
      <c r="Q170" s="187" t="s">
        <v>10</v>
      </c>
      <c r="R170" s="187"/>
      <c r="S170" s="187"/>
      <c r="T170" s="187" t="s">
        <v>13</v>
      </c>
      <c r="U170" s="187"/>
      <c r="V170" s="187"/>
      <c r="W170" s="187"/>
      <c r="X170" s="189">
        <v>45129</v>
      </c>
      <c r="Y170" s="186" t="s">
        <v>8</v>
      </c>
      <c r="Z170" s="3" t="s">
        <v>566</v>
      </c>
      <c r="AA170" s="13">
        <v>94</v>
      </c>
      <c r="AB170" s="13">
        <v>282</v>
      </c>
    </row>
    <row r="171" spans="1:28" ht="25.5" customHeight="1" x14ac:dyDescent="0.25">
      <c r="A171" s="307" t="s">
        <v>1197</v>
      </c>
      <c r="B171" s="308"/>
      <c r="C171" s="308"/>
      <c r="D171" s="308"/>
      <c r="E171" s="308"/>
      <c r="F171" s="308"/>
      <c r="G171" s="308"/>
      <c r="H171" s="308"/>
      <c r="I171" s="308"/>
      <c r="J171" s="308"/>
      <c r="K171" s="308"/>
      <c r="L171" s="308"/>
      <c r="M171" s="308"/>
      <c r="N171" s="308"/>
      <c r="O171" s="308"/>
      <c r="P171" s="308"/>
      <c r="Q171" s="308"/>
      <c r="R171" s="308"/>
      <c r="S171" s="308"/>
      <c r="T171" s="308"/>
      <c r="U171" s="308"/>
      <c r="V171" s="308"/>
      <c r="W171" s="308"/>
      <c r="X171" s="308"/>
      <c r="Y171" s="308"/>
      <c r="Z171" s="308"/>
      <c r="AA171" s="308"/>
      <c r="AB171" s="308"/>
    </row>
    <row r="172" spans="1:28" ht="25.5" customHeight="1" outlineLevel="1" x14ac:dyDescent="0.25">
      <c r="A172" s="191">
        <v>6</v>
      </c>
      <c r="B172" s="80" t="s">
        <v>1173</v>
      </c>
      <c r="C172" s="57" t="s">
        <v>67</v>
      </c>
      <c r="D172" s="3" t="s">
        <v>85</v>
      </c>
      <c r="E172" s="198">
        <v>44805</v>
      </c>
      <c r="F172" s="199" t="s">
        <v>1044</v>
      </c>
      <c r="G172" s="196" t="s">
        <v>23</v>
      </c>
      <c r="H172" s="200" t="s">
        <v>25</v>
      </c>
      <c r="I172" s="14"/>
      <c r="J172" s="20"/>
      <c r="K172" s="20"/>
      <c r="L172" s="20"/>
      <c r="M172" s="20"/>
      <c r="N172" s="26"/>
      <c r="O172" s="195"/>
      <c r="P172" s="196"/>
      <c r="Q172" s="196"/>
      <c r="R172" s="196"/>
      <c r="S172" s="196" t="s">
        <v>12</v>
      </c>
      <c r="T172" s="196"/>
      <c r="U172" s="60"/>
      <c r="V172" s="60"/>
      <c r="W172" s="60"/>
      <c r="X172" s="197">
        <v>45130</v>
      </c>
      <c r="Y172" s="4" t="s">
        <v>64</v>
      </c>
      <c r="Z172" s="3" t="s">
        <v>566</v>
      </c>
      <c r="AA172" s="13">
        <v>70</v>
      </c>
      <c r="AB172" s="13">
        <v>70</v>
      </c>
    </row>
    <row r="173" spans="1:28" ht="25.5" customHeight="1" outlineLevel="1" x14ac:dyDescent="0.25">
      <c r="A173" s="191">
        <v>8</v>
      </c>
      <c r="B173" s="86" t="s">
        <v>1067</v>
      </c>
      <c r="C173" s="57" t="s">
        <v>67</v>
      </c>
      <c r="D173" s="3" t="s">
        <v>41</v>
      </c>
      <c r="E173" s="193">
        <v>44657</v>
      </c>
      <c r="F173" s="194" t="s">
        <v>1014</v>
      </c>
      <c r="G173" s="191" t="s">
        <v>35</v>
      </c>
      <c r="H173" s="191" t="s">
        <v>25</v>
      </c>
      <c r="I173" s="14" t="s">
        <v>137</v>
      </c>
      <c r="J173" s="20"/>
      <c r="K173" s="20"/>
      <c r="L173" s="20"/>
      <c r="M173" s="20"/>
      <c r="N173" s="26"/>
      <c r="O173" s="191"/>
      <c r="P173" s="191"/>
      <c r="Q173" s="191"/>
      <c r="R173" s="191"/>
      <c r="S173" s="191" t="s">
        <v>12</v>
      </c>
      <c r="T173" s="191"/>
      <c r="U173" s="60"/>
      <c r="V173" s="60"/>
      <c r="W173" s="60"/>
      <c r="X173" s="193">
        <v>45130</v>
      </c>
      <c r="Y173" s="4" t="s">
        <v>64</v>
      </c>
      <c r="Z173" s="3" t="s">
        <v>566</v>
      </c>
      <c r="AA173" s="13">
        <v>70</v>
      </c>
      <c r="AB173" s="13">
        <v>140</v>
      </c>
    </row>
    <row r="174" spans="1:28" ht="25.5" customHeight="1" outlineLevel="1" x14ac:dyDescent="0.25">
      <c r="A174" s="191">
        <v>9</v>
      </c>
      <c r="B174" s="88" t="s">
        <v>1160</v>
      </c>
      <c r="C174" s="57" t="s">
        <v>67</v>
      </c>
      <c r="D174" s="3" t="s">
        <v>68</v>
      </c>
      <c r="E174" s="193">
        <v>44529</v>
      </c>
      <c r="F174" s="194" t="s">
        <v>952</v>
      </c>
      <c r="G174" s="191" t="s">
        <v>24</v>
      </c>
      <c r="H174" s="191" t="s">
        <v>25</v>
      </c>
      <c r="I174" s="14"/>
      <c r="J174" s="20"/>
      <c r="K174" s="20" t="s">
        <v>135</v>
      </c>
      <c r="L174" s="20"/>
      <c r="M174" s="20"/>
      <c r="N174" s="26"/>
      <c r="O174" s="191"/>
      <c r="P174" s="191"/>
      <c r="Q174" s="191"/>
      <c r="R174" s="191" t="s">
        <v>11</v>
      </c>
      <c r="S174" s="191"/>
      <c r="T174" s="191"/>
      <c r="U174" s="60"/>
      <c r="V174" s="60"/>
      <c r="W174" s="60"/>
      <c r="X174" s="193">
        <v>45130</v>
      </c>
      <c r="Y174" s="4" t="s">
        <v>64</v>
      </c>
      <c r="Z174" s="3" t="s">
        <v>566</v>
      </c>
      <c r="AA174" s="13">
        <v>70</v>
      </c>
      <c r="AB174" s="13">
        <v>140</v>
      </c>
    </row>
    <row r="175" spans="1:28" ht="25.5" customHeight="1" outlineLevel="1" x14ac:dyDescent="0.25">
      <c r="A175" s="191">
        <v>15</v>
      </c>
      <c r="B175" s="80" t="s">
        <v>287</v>
      </c>
      <c r="C175" s="57" t="s">
        <v>67</v>
      </c>
      <c r="D175" s="3" t="s">
        <v>41</v>
      </c>
      <c r="E175" s="193">
        <v>44094</v>
      </c>
      <c r="F175" s="194" t="s">
        <v>33</v>
      </c>
      <c r="G175" s="191" t="s">
        <v>26</v>
      </c>
      <c r="H175" s="191" t="s">
        <v>25</v>
      </c>
      <c r="I175" s="14"/>
      <c r="J175" s="20"/>
      <c r="K175" s="20"/>
      <c r="L175" s="20"/>
      <c r="M175" s="20"/>
      <c r="N175" s="26"/>
      <c r="O175" s="191"/>
      <c r="P175" s="191"/>
      <c r="Q175" s="191"/>
      <c r="R175" s="191" t="s">
        <v>11</v>
      </c>
      <c r="S175" s="191"/>
      <c r="T175" s="191"/>
      <c r="U175" s="60"/>
      <c r="V175" s="60"/>
      <c r="W175" s="60"/>
      <c r="X175" s="193">
        <v>45130</v>
      </c>
      <c r="Y175" s="4" t="s">
        <v>64</v>
      </c>
      <c r="Z175" s="3" t="s">
        <v>566</v>
      </c>
      <c r="AA175" s="13">
        <v>70</v>
      </c>
      <c r="AB175" s="13">
        <v>70</v>
      </c>
    </row>
    <row r="176" spans="1:28" ht="25.5" customHeight="1" outlineLevel="1" x14ac:dyDescent="0.25">
      <c r="A176" s="191">
        <v>21</v>
      </c>
      <c r="B176" s="80" t="s">
        <v>1171</v>
      </c>
      <c r="C176" s="57" t="s">
        <v>67</v>
      </c>
      <c r="D176" s="3" t="s">
        <v>70</v>
      </c>
      <c r="E176" s="193">
        <v>43475</v>
      </c>
      <c r="F176" s="194" t="s">
        <v>52</v>
      </c>
      <c r="G176" s="191" t="s">
        <v>53</v>
      </c>
      <c r="H176" s="191" t="s">
        <v>25</v>
      </c>
      <c r="I176" s="14"/>
      <c r="J176" s="20"/>
      <c r="K176" s="20"/>
      <c r="L176" s="20"/>
      <c r="M176" s="20"/>
      <c r="N176" s="26"/>
      <c r="O176" s="191"/>
      <c r="P176" s="191"/>
      <c r="Q176" s="191"/>
      <c r="R176" s="191" t="s">
        <v>11</v>
      </c>
      <c r="S176" s="191"/>
      <c r="T176" s="191"/>
      <c r="U176" s="60"/>
      <c r="V176" s="60"/>
      <c r="W176" s="60"/>
      <c r="X176" s="193">
        <v>45130</v>
      </c>
      <c r="Y176" s="4" t="s">
        <v>64</v>
      </c>
      <c r="Z176" s="3" t="s">
        <v>566</v>
      </c>
      <c r="AA176" s="13">
        <v>70</v>
      </c>
      <c r="AB176" s="13">
        <v>70</v>
      </c>
    </row>
    <row r="177" spans="1:28" ht="25.5" customHeight="1" outlineLevel="1" x14ac:dyDescent="0.25">
      <c r="A177" s="191">
        <v>26</v>
      </c>
      <c r="B177" s="192" t="s">
        <v>867</v>
      </c>
      <c r="C177" s="57" t="s">
        <v>67</v>
      </c>
      <c r="D177" s="3" t="s">
        <v>517</v>
      </c>
      <c r="E177" s="193">
        <v>43232</v>
      </c>
      <c r="F177" s="194" t="s">
        <v>853</v>
      </c>
      <c r="G177" s="191" t="s">
        <v>27</v>
      </c>
      <c r="H177" s="191" t="s">
        <v>25</v>
      </c>
      <c r="I177" s="14"/>
      <c r="J177" s="20"/>
      <c r="K177" s="20"/>
      <c r="L177" s="20"/>
      <c r="M177" s="20"/>
      <c r="N177" s="26"/>
      <c r="O177" s="191"/>
      <c r="P177" s="191"/>
      <c r="Q177" s="191"/>
      <c r="R177" s="191" t="s">
        <v>11</v>
      </c>
      <c r="S177" s="191"/>
      <c r="T177" s="191"/>
      <c r="U177" s="60"/>
      <c r="V177" s="60"/>
      <c r="W177" s="60"/>
      <c r="X177" s="193">
        <v>45130</v>
      </c>
      <c r="Y177" s="4" t="s">
        <v>64</v>
      </c>
      <c r="Z177" s="3" t="s">
        <v>566</v>
      </c>
      <c r="AA177" s="13">
        <v>70</v>
      </c>
      <c r="AB177" s="13">
        <v>70</v>
      </c>
    </row>
    <row r="178" spans="1:28" ht="25.5" customHeight="1" outlineLevel="1" x14ac:dyDescent="0.25">
      <c r="A178" s="191">
        <v>30</v>
      </c>
      <c r="B178" s="80" t="s">
        <v>71</v>
      </c>
      <c r="C178" s="57" t="s">
        <v>67</v>
      </c>
      <c r="D178" s="3" t="s">
        <v>425</v>
      </c>
      <c r="E178" s="193">
        <v>41783</v>
      </c>
      <c r="F178" s="194" t="s">
        <v>55</v>
      </c>
      <c r="G178" s="191" t="s">
        <v>39</v>
      </c>
      <c r="H178" s="191" t="s">
        <v>25</v>
      </c>
      <c r="I178" s="14"/>
      <c r="J178" s="20"/>
      <c r="K178" s="20"/>
      <c r="L178" s="20"/>
      <c r="M178" s="20" t="s">
        <v>140</v>
      </c>
      <c r="N178" s="26"/>
      <c r="O178" s="191"/>
      <c r="P178" s="191"/>
      <c r="Q178" s="191"/>
      <c r="R178" s="191"/>
      <c r="S178" s="191"/>
      <c r="T178" s="181" t="s">
        <v>13</v>
      </c>
      <c r="U178" s="60"/>
      <c r="V178" s="60"/>
      <c r="W178" s="60"/>
      <c r="X178" s="193">
        <v>45130</v>
      </c>
      <c r="Y178" s="4" t="s">
        <v>64</v>
      </c>
      <c r="Z178" s="3" t="s">
        <v>566</v>
      </c>
      <c r="AA178" s="13">
        <v>70</v>
      </c>
      <c r="AB178" s="13">
        <v>140</v>
      </c>
    </row>
    <row r="179" spans="1:28" ht="25.5" customHeight="1" outlineLevel="1" x14ac:dyDescent="0.25">
      <c r="A179" s="191">
        <v>40</v>
      </c>
      <c r="B179" s="192" t="s">
        <v>999</v>
      </c>
      <c r="C179" s="20" t="s">
        <v>66</v>
      </c>
      <c r="D179" s="3" t="s">
        <v>72</v>
      </c>
      <c r="E179" s="193">
        <v>44743</v>
      </c>
      <c r="F179" s="194" t="s">
        <v>1048</v>
      </c>
      <c r="G179" s="191" t="s">
        <v>23</v>
      </c>
      <c r="H179" s="191" t="s">
        <v>25</v>
      </c>
      <c r="I179" s="14"/>
      <c r="J179" s="20" t="s">
        <v>138</v>
      </c>
      <c r="K179" s="20"/>
      <c r="L179" s="20"/>
      <c r="M179" s="20"/>
      <c r="N179" s="26"/>
      <c r="O179" s="191"/>
      <c r="P179" s="191"/>
      <c r="Q179" s="191"/>
      <c r="R179" s="191"/>
      <c r="S179" s="191" t="s">
        <v>12</v>
      </c>
      <c r="T179" s="191"/>
      <c r="U179" s="60"/>
      <c r="V179" s="60"/>
      <c r="W179" s="60"/>
      <c r="X179" s="193">
        <v>45130</v>
      </c>
      <c r="Y179" s="4" t="s">
        <v>64</v>
      </c>
      <c r="Z179" s="3" t="s">
        <v>566</v>
      </c>
      <c r="AA179" s="13">
        <v>70</v>
      </c>
      <c r="AB179" s="13">
        <v>140</v>
      </c>
    </row>
    <row r="180" spans="1:28" ht="30" customHeight="1" outlineLevel="1" x14ac:dyDescent="0.25">
      <c r="A180" s="191">
        <v>45</v>
      </c>
      <c r="B180" s="192" t="s">
        <v>271</v>
      </c>
      <c r="C180" s="20" t="s">
        <v>66</v>
      </c>
      <c r="D180" s="3" t="s">
        <v>70</v>
      </c>
      <c r="E180" s="193">
        <v>44606</v>
      </c>
      <c r="F180" s="194" t="s">
        <v>1058</v>
      </c>
      <c r="G180" s="191" t="s">
        <v>35</v>
      </c>
      <c r="H180" s="191" t="s">
        <v>25</v>
      </c>
      <c r="I180" s="14"/>
      <c r="J180" s="20"/>
      <c r="K180" s="20"/>
      <c r="L180" s="20"/>
      <c r="M180" s="20"/>
      <c r="N180" s="26"/>
      <c r="O180" s="191"/>
      <c r="P180" s="191"/>
      <c r="Q180" s="191"/>
      <c r="R180" s="191"/>
      <c r="S180" s="191" t="s">
        <v>12</v>
      </c>
      <c r="T180" s="191"/>
      <c r="U180" s="60"/>
      <c r="V180" s="60"/>
      <c r="W180" s="60"/>
      <c r="X180" s="193">
        <v>45130</v>
      </c>
      <c r="Y180" s="186" t="s">
        <v>64</v>
      </c>
      <c r="Z180" s="3" t="s">
        <v>566</v>
      </c>
      <c r="AA180" s="13">
        <v>70</v>
      </c>
      <c r="AB180" s="13">
        <v>70</v>
      </c>
    </row>
    <row r="181" spans="1:28" ht="25.5" customHeight="1" outlineLevel="1" x14ac:dyDescent="0.25">
      <c r="A181" s="191">
        <v>53</v>
      </c>
      <c r="B181" s="192" t="s">
        <v>1012</v>
      </c>
      <c r="C181" s="20" t="s">
        <v>66</v>
      </c>
      <c r="D181" s="3" t="s">
        <v>41</v>
      </c>
      <c r="E181" s="193">
        <v>44574</v>
      </c>
      <c r="F181" s="194" t="s">
        <v>1016</v>
      </c>
      <c r="G181" s="191" t="s">
        <v>24</v>
      </c>
      <c r="H181" s="191" t="s">
        <v>25</v>
      </c>
      <c r="I181" s="14"/>
      <c r="J181" s="20"/>
      <c r="K181" s="20"/>
      <c r="L181" s="20"/>
      <c r="M181" s="20"/>
      <c r="N181" s="26"/>
      <c r="O181" s="191"/>
      <c r="P181" s="191"/>
      <c r="Q181" s="191"/>
      <c r="R181" s="191" t="s">
        <v>11</v>
      </c>
      <c r="S181" s="191"/>
      <c r="T181" s="191"/>
      <c r="U181" s="60"/>
      <c r="V181" s="60"/>
      <c r="W181" s="60"/>
      <c r="X181" s="193">
        <v>45130</v>
      </c>
      <c r="Y181" s="4" t="s">
        <v>64</v>
      </c>
      <c r="Z181" s="3" t="s">
        <v>566</v>
      </c>
      <c r="AA181" s="13">
        <v>70</v>
      </c>
      <c r="AB181" s="13">
        <v>70</v>
      </c>
    </row>
    <row r="182" spans="1:28" ht="25.5" customHeight="1" outlineLevel="1" x14ac:dyDescent="0.25">
      <c r="A182" s="191">
        <v>57</v>
      </c>
      <c r="B182" s="80" t="s">
        <v>74</v>
      </c>
      <c r="C182" s="20" t="s">
        <v>66</v>
      </c>
      <c r="D182" s="3" t="s">
        <v>41</v>
      </c>
      <c r="E182" s="193">
        <v>43897</v>
      </c>
      <c r="F182" s="194" t="s">
        <v>37</v>
      </c>
      <c r="G182" s="191" t="s">
        <v>26</v>
      </c>
      <c r="H182" s="191" t="s">
        <v>25</v>
      </c>
      <c r="I182" s="14"/>
      <c r="J182" s="20"/>
      <c r="K182" s="20"/>
      <c r="L182" s="20" t="s">
        <v>136</v>
      </c>
      <c r="M182" s="20"/>
      <c r="N182" s="26"/>
      <c r="O182" s="191"/>
      <c r="P182" s="191"/>
      <c r="Q182" s="191"/>
      <c r="R182" s="191" t="s">
        <v>11</v>
      </c>
      <c r="S182" s="191"/>
      <c r="T182" s="191"/>
      <c r="U182" s="60"/>
      <c r="V182" s="60"/>
      <c r="W182" s="60"/>
      <c r="X182" s="193">
        <v>45130</v>
      </c>
      <c r="Y182" s="4" t="s">
        <v>64</v>
      </c>
      <c r="Z182" s="3" t="s">
        <v>566</v>
      </c>
      <c r="AA182" s="13">
        <v>70</v>
      </c>
      <c r="AB182" s="13">
        <v>140</v>
      </c>
    </row>
    <row r="183" spans="1:28" ht="25.5" customHeight="1" outlineLevel="1" x14ac:dyDescent="0.25">
      <c r="A183" s="191">
        <v>62</v>
      </c>
      <c r="B183" s="80" t="s">
        <v>1213</v>
      </c>
      <c r="C183" s="20" t="s">
        <v>66</v>
      </c>
      <c r="D183" s="3" t="s">
        <v>41</v>
      </c>
      <c r="E183" s="193">
        <v>42799</v>
      </c>
      <c r="F183" s="194" t="s">
        <v>904</v>
      </c>
      <c r="G183" s="191" t="s">
        <v>53</v>
      </c>
      <c r="H183" s="191" t="s">
        <v>25</v>
      </c>
      <c r="I183" s="14"/>
      <c r="J183" s="20"/>
      <c r="K183" s="20"/>
      <c r="L183" s="20"/>
      <c r="M183" s="20"/>
      <c r="N183" s="26"/>
      <c r="O183" s="191"/>
      <c r="P183" s="191"/>
      <c r="Q183" s="191"/>
      <c r="R183" s="191" t="s">
        <v>11</v>
      </c>
      <c r="S183" s="191"/>
      <c r="T183" s="191"/>
      <c r="U183" s="60"/>
      <c r="V183" s="60"/>
      <c r="W183" s="60"/>
      <c r="X183" s="193">
        <v>45130</v>
      </c>
      <c r="Y183" s="4" t="s">
        <v>64</v>
      </c>
      <c r="Z183" s="3" t="s">
        <v>566</v>
      </c>
      <c r="AA183" s="13">
        <v>70</v>
      </c>
      <c r="AB183" s="13">
        <v>70</v>
      </c>
    </row>
    <row r="184" spans="1:28" ht="25.5" customHeight="1" outlineLevel="1" x14ac:dyDescent="0.25">
      <c r="A184" s="191">
        <v>67</v>
      </c>
      <c r="B184" s="80" t="s">
        <v>102</v>
      </c>
      <c r="C184" s="20" t="s">
        <v>66</v>
      </c>
      <c r="D184" s="3" t="s">
        <v>41</v>
      </c>
      <c r="E184" s="193">
        <v>43154</v>
      </c>
      <c r="F184" s="194" t="s">
        <v>101</v>
      </c>
      <c r="G184" s="191" t="s">
        <v>27</v>
      </c>
      <c r="H184" s="191" t="s">
        <v>25</v>
      </c>
      <c r="I184" s="14"/>
      <c r="J184" s="20"/>
      <c r="K184" s="20"/>
      <c r="L184" s="20"/>
      <c r="M184" s="20"/>
      <c r="N184" s="26"/>
      <c r="O184" s="191"/>
      <c r="P184" s="191"/>
      <c r="Q184" s="191"/>
      <c r="R184" s="191" t="s">
        <v>11</v>
      </c>
      <c r="S184" s="191"/>
      <c r="T184" s="191"/>
      <c r="U184" s="60"/>
      <c r="V184" s="60"/>
      <c r="W184" s="60"/>
      <c r="X184" s="193">
        <v>45130</v>
      </c>
      <c r="Y184" s="4" t="s">
        <v>64</v>
      </c>
      <c r="Z184" s="3" t="s">
        <v>566</v>
      </c>
      <c r="AA184" s="13">
        <v>70</v>
      </c>
      <c r="AB184" s="13">
        <v>70</v>
      </c>
    </row>
    <row r="185" spans="1:28" ht="25.5" customHeight="1" outlineLevel="1" x14ac:dyDescent="0.25">
      <c r="A185" s="191">
        <v>72</v>
      </c>
      <c r="B185" s="192" t="s">
        <v>1226</v>
      </c>
      <c r="C185" s="20" t="s">
        <v>66</v>
      </c>
      <c r="D185" s="3" t="s">
        <v>1227</v>
      </c>
      <c r="E185" s="193">
        <v>40938</v>
      </c>
      <c r="F185" s="194" t="s">
        <v>1059</v>
      </c>
      <c r="G185" s="191" t="s">
        <v>39</v>
      </c>
      <c r="H185" s="191" t="s">
        <v>25</v>
      </c>
      <c r="I185" s="14"/>
      <c r="J185" s="20"/>
      <c r="K185" s="20"/>
      <c r="L185" s="20"/>
      <c r="M185" s="20"/>
      <c r="N185" s="26" t="s">
        <v>141</v>
      </c>
      <c r="O185" s="191"/>
      <c r="P185" s="191"/>
      <c r="Q185" s="191"/>
      <c r="R185" s="191"/>
      <c r="S185" s="191"/>
      <c r="T185" s="191" t="s">
        <v>13</v>
      </c>
      <c r="U185" s="60"/>
      <c r="V185" s="60"/>
      <c r="W185" s="60"/>
      <c r="X185" s="211">
        <v>45130</v>
      </c>
      <c r="Y185" s="3" t="s">
        <v>64</v>
      </c>
      <c r="Z185" s="3" t="s">
        <v>566</v>
      </c>
      <c r="AA185" s="13">
        <v>70</v>
      </c>
      <c r="AB185" s="13">
        <v>140</v>
      </c>
    </row>
    <row r="186" spans="1:28" ht="25.5" customHeight="1" x14ac:dyDescent="0.25">
      <c r="A186" s="307" t="s">
        <v>1198</v>
      </c>
      <c r="B186" s="308"/>
      <c r="C186" s="308"/>
      <c r="D186" s="308"/>
      <c r="E186" s="308"/>
      <c r="F186" s="308"/>
      <c r="G186" s="308"/>
      <c r="H186" s="308"/>
      <c r="I186" s="308"/>
      <c r="J186" s="308"/>
      <c r="K186" s="308"/>
      <c r="L186" s="308"/>
      <c r="M186" s="308"/>
      <c r="N186" s="308"/>
      <c r="O186" s="308"/>
      <c r="P186" s="308"/>
      <c r="Q186" s="308"/>
      <c r="R186" s="308"/>
      <c r="S186" s="308"/>
      <c r="T186" s="308"/>
      <c r="U186" s="308"/>
      <c r="V186" s="308"/>
      <c r="W186" s="308"/>
      <c r="X186" s="308"/>
      <c r="Y186" s="308"/>
      <c r="Z186" s="308"/>
      <c r="AA186" s="308"/>
      <c r="AB186" s="308"/>
    </row>
    <row r="187" spans="1:28" ht="25.5" customHeight="1" outlineLevel="1" x14ac:dyDescent="0.25">
      <c r="A187" s="46">
        <v>1</v>
      </c>
      <c r="B187" s="80" t="s">
        <v>1169</v>
      </c>
      <c r="C187" s="20" t="s">
        <v>67</v>
      </c>
      <c r="D187" s="3" t="s">
        <v>732</v>
      </c>
      <c r="E187" s="47">
        <v>44832</v>
      </c>
      <c r="F187" s="48" t="s">
        <v>1061</v>
      </c>
      <c r="G187" s="46" t="s">
        <v>23</v>
      </c>
      <c r="H187" s="46" t="s">
        <v>25</v>
      </c>
      <c r="I187" s="14" t="s">
        <v>137</v>
      </c>
      <c r="J187" s="20"/>
      <c r="K187" s="20"/>
      <c r="L187" s="20"/>
      <c r="M187" s="20"/>
      <c r="N187" s="26"/>
      <c r="O187" s="46"/>
      <c r="P187" s="46"/>
      <c r="Q187" s="46"/>
      <c r="R187" s="46"/>
      <c r="S187" s="46" t="s">
        <v>12</v>
      </c>
      <c r="T187" s="46"/>
      <c r="U187" s="46"/>
      <c r="V187" s="46"/>
      <c r="W187" s="46"/>
      <c r="X187" s="47">
        <v>45150</v>
      </c>
      <c r="Y187" s="4" t="s">
        <v>11</v>
      </c>
      <c r="Z187" s="3" t="s">
        <v>1063</v>
      </c>
      <c r="AA187" s="13">
        <v>17</v>
      </c>
      <c r="AB187" s="13">
        <v>17</v>
      </c>
    </row>
    <row r="188" spans="1:28" ht="25.5" customHeight="1" outlineLevel="1" x14ac:dyDescent="0.25">
      <c r="A188" s="46">
        <v>7</v>
      </c>
      <c r="B188" s="80" t="s">
        <v>89</v>
      </c>
      <c r="C188" s="20" t="s">
        <v>67</v>
      </c>
      <c r="D188" s="3" t="s">
        <v>29</v>
      </c>
      <c r="E188" s="47">
        <v>44211</v>
      </c>
      <c r="F188" s="48" t="s">
        <v>167</v>
      </c>
      <c r="G188" s="46" t="s">
        <v>27</v>
      </c>
      <c r="H188" s="46" t="s">
        <v>25</v>
      </c>
      <c r="I188" s="14"/>
      <c r="J188" s="20"/>
      <c r="K188" s="20" t="s">
        <v>135</v>
      </c>
      <c r="L188" s="20"/>
      <c r="M188" s="20"/>
      <c r="N188" s="26"/>
      <c r="O188" s="46"/>
      <c r="P188" s="46"/>
      <c r="Q188" s="46"/>
      <c r="R188" s="46" t="s">
        <v>11</v>
      </c>
      <c r="S188" s="46"/>
      <c r="T188" s="46"/>
      <c r="U188" s="46"/>
      <c r="V188" s="46"/>
      <c r="W188" s="46"/>
      <c r="X188" s="47">
        <v>45150</v>
      </c>
      <c r="Y188" s="4" t="s">
        <v>11</v>
      </c>
      <c r="Z188" s="3" t="s">
        <v>1063</v>
      </c>
      <c r="AA188" s="13">
        <v>17</v>
      </c>
      <c r="AB188" s="13">
        <v>17</v>
      </c>
    </row>
    <row r="189" spans="1:28" ht="25.5" customHeight="1" outlineLevel="1" x14ac:dyDescent="0.25">
      <c r="A189" s="46">
        <v>11</v>
      </c>
      <c r="B189" s="43" t="s">
        <v>1229</v>
      </c>
      <c r="C189" s="20" t="s">
        <v>66</v>
      </c>
      <c r="D189" s="3"/>
      <c r="E189" s="47">
        <v>44775</v>
      </c>
      <c r="F189" s="48" t="s">
        <v>1036</v>
      </c>
      <c r="G189" s="46" t="s">
        <v>23</v>
      </c>
      <c r="H189" s="46" t="s">
        <v>25</v>
      </c>
      <c r="I189" s="14"/>
      <c r="J189" s="20" t="s">
        <v>138</v>
      </c>
      <c r="K189" s="20"/>
      <c r="L189" s="20"/>
      <c r="M189" s="20"/>
      <c r="N189" s="26"/>
      <c r="O189" s="46"/>
      <c r="P189" s="46"/>
      <c r="Q189" s="46"/>
      <c r="R189" s="46"/>
      <c r="S189" s="46" t="s">
        <v>12</v>
      </c>
      <c r="T189" s="46"/>
      <c r="U189" s="46"/>
      <c r="V189" s="46"/>
      <c r="W189" s="46"/>
      <c r="X189" s="47">
        <v>45150</v>
      </c>
      <c r="Y189" s="4" t="s">
        <v>11</v>
      </c>
      <c r="Z189" s="3" t="s">
        <v>1063</v>
      </c>
      <c r="AA189" s="13">
        <v>17</v>
      </c>
      <c r="AB189" s="13">
        <v>17</v>
      </c>
    </row>
    <row r="190" spans="1:28" ht="25.5" customHeight="1" outlineLevel="1" x14ac:dyDescent="0.25">
      <c r="A190" s="46">
        <v>16</v>
      </c>
      <c r="B190" s="80" t="s">
        <v>1022</v>
      </c>
      <c r="C190" s="20" t="s">
        <v>66</v>
      </c>
      <c r="D190" s="3" t="s">
        <v>1217</v>
      </c>
      <c r="E190" s="47">
        <v>44596</v>
      </c>
      <c r="F190" s="48" t="s">
        <v>1062</v>
      </c>
      <c r="G190" s="46" t="s">
        <v>24</v>
      </c>
      <c r="H190" s="46" t="s">
        <v>25</v>
      </c>
      <c r="I190" s="14"/>
      <c r="J190" s="20"/>
      <c r="K190" s="20"/>
      <c r="L190" s="20" t="s">
        <v>136</v>
      </c>
      <c r="M190" s="20"/>
      <c r="N190" s="26"/>
      <c r="O190" s="46"/>
      <c r="P190" s="46"/>
      <c r="Q190" s="46"/>
      <c r="R190" s="46" t="s">
        <v>11</v>
      </c>
      <c r="S190" s="46"/>
      <c r="T190" s="46"/>
      <c r="U190" s="46"/>
      <c r="V190" s="46"/>
      <c r="W190" s="46"/>
      <c r="X190" s="47">
        <v>45150</v>
      </c>
      <c r="Y190" s="4" t="s">
        <v>11</v>
      </c>
      <c r="Z190" s="3" t="s">
        <v>1063</v>
      </c>
      <c r="AA190" s="13">
        <v>17</v>
      </c>
      <c r="AB190" s="13">
        <v>17</v>
      </c>
    </row>
    <row r="191" spans="1:28" ht="25.5" customHeight="1" outlineLevel="1" x14ac:dyDescent="0.25">
      <c r="A191" s="46">
        <v>19</v>
      </c>
      <c r="B191" s="80" t="s">
        <v>161</v>
      </c>
      <c r="C191" s="20" t="s">
        <v>66</v>
      </c>
      <c r="D191" s="3" t="s">
        <v>123</v>
      </c>
      <c r="E191" s="47">
        <v>41333</v>
      </c>
      <c r="F191" s="48" t="s">
        <v>188</v>
      </c>
      <c r="G191" s="46" t="s">
        <v>39</v>
      </c>
      <c r="H191" s="46" t="s">
        <v>25</v>
      </c>
      <c r="I191" s="14"/>
      <c r="J191" s="20"/>
      <c r="K191" s="20"/>
      <c r="L191" s="20"/>
      <c r="M191" s="20"/>
      <c r="N191" s="26" t="s">
        <v>141</v>
      </c>
      <c r="O191" s="46"/>
      <c r="P191" s="46"/>
      <c r="Q191" s="46"/>
      <c r="R191" s="46"/>
      <c r="S191" s="46"/>
      <c r="T191" s="46" t="s">
        <v>13</v>
      </c>
      <c r="U191" s="46"/>
      <c r="V191" s="46"/>
      <c r="W191" s="46"/>
      <c r="X191" s="47">
        <v>45150</v>
      </c>
      <c r="Y191" s="186" t="s">
        <v>11</v>
      </c>
      <c r="Z191" s="3" t="s">
        <v>1063</v>
      </c>
      <c r="AA191" s="13">
        <v>17</v>
      </c>
      <c r="AB191" s="13">
        <v>17</v>
      </c>
    </row>
    <row r="192" spans="1:28" ht="25.5" customHeight="1" x14ac:dyDescent="0.25">
      <c r="A192" s="307" t="s">
        <v>1199</v>
      </c>
      <c r="B192" s="308"/>
      <c r="C192" s="308"/>
      <c r="D192" s="308"/>
      <c r="E192" s="308"/>
      <c r="F192" s="308"/>
      <c r="G192" s="308"/>
      <c r="H192" s="308"/>
      <c r="I192" s="308"/>
      <c r="J192" s="308"/>
      <c r="K192" s="308"/>
      <c r="L192" s="308"/>
      <c r="M192" s="308"/>
      <c r="N192" s="308"/>
      <c r="O192" s="308"/>
      <c r="P192" s="308"/>
      <c r="Q192" s="308"/>
      <c r="R192" s="308"/>
      <c r="S192" s="308"/>
      <c r="T192" s="308"/>
      <c r="U192" s="308"/>
      <c r="V192" s="308"/>
      <c r="W192" s="308"/>
      <c r="X192" s="308"/>
      <c r="Y192" s="308"/>
      <c r="Z192" s="308"/>
      <c r="AA192" s="308"/>
      <c r="AB192" s="308"/>
    </row>
    <row r="193" spans="1:28" ht="25.5" customHeight="1" outlineLevel="1" x14ac:dyDescent="0.25">
      <c r="A193" s="201">
        <v>3</v>
      </c>
      <c r="B193" s="202" t="s">
        <v>1040</v>
      </c>
      <c r="C193" s="27" t="s">
        <v>67</v>
      </c>
      <c r="D193" s="4" t="s">
        <v>1161</v>
      </c>
      <c r="E193" s="203">
        <v>44841</v>
      </c>
      <c r="F193" s="204" t="s">
        <v>1043</v>
      </c>
      <c r="G193" s="201" t="s">
        <v>23</v>
      </c>
      <c r="H193" s="201" t="s">
        <v>25</v>
      </c>
      <c r="I193" s="14"/>
      <c r="J193" s="27"/>
      <c r="K193" s="20"/>
      <c r="L193" s="20"/>
      <c r="M193" s="20"/>
      <c r="N193" s="26"/>
      <c r="O193" s="20"/>
      <c r="P193" s="20"/>
      <c r="Q193" s="20"/>
      <c r="R193" s="20"/>
      <c r="S193" s="20" t="s">
        <v>12</v>
      </c>
      <c r="T193" s="20"/>
      <c r="U193" s="20"/>
      <c r="V193" s="20"/>
      <c r="W193" s="20"/>
      <c r="X193" s="203">
        <v>45150</v>
      </c>
      <c r="Y193" s="4" t="s">
        <v>64</v>
      </c>
      <c r="Z193" s="3" t="s">
        <v>1066</v>
      </c>
      <c r="AA193" s="13">
        <v>54</v>
      </c>
      <c r="AB193" s="13">
        <v>54</v>
      </c>
    </row>
    <row r="194" spans="1:28" ht="25.5" customHeight="1" outlineLevel="1" x14ac:dyDescent="0.25">
      <c r="A194" s="201">
        <v>5</v>
      </c>
      <c r="B194" s="86" t="s">
        <v>1067</v>
      </c>
      <c r="C194" s="27" t="s">
        <v>67</v>
      </c>
      <c r="D194" s="3" t="s">
        <v>41</v>
      </c>
      <c r="E194" s="203">
        <v>44657</v>
      </c>
      <c r="F194" s="204" t="s">
        <v>1014</v>
      </c>
      <c r="G194" s="201" t="s">
        <v>35</v>
      </c>
      <c r="H194" s="201" t="s">
        <v>25</v>
      </c>
      <c r="I194" s="205" t="s">
        <v>137</v>
      </c>
      <c r="J194" s="20"/>
      <c r="K194" s="171"/>
      <c r="L194" s="20"/>
      <c r="M194" s="20"/>
      <c r="N194" s="26"/>
      <c r="O194" s="20"/>
      <c r="P194" s="20"/>
      <c r="Q194" s="20"/>
      <c r="R194" s="20"/>
      <c r="S194" s="20" t="s">
        <v>12</v>
      </c>
      <c r="T194" s="20"/>
      <c r="U194" s="20"/>
      <c r="V194" s="20"/>
      <c r="W194" s="20"/>
      <c r="X194" s="203">
        <v>45150</v>
      </c>
      <c r="Y194" s="4" t="s">
        <v>64</v>
      </c>
      <c r="Z194" s="3" t="s">
        <v>1066</v>
      </c>
      <c r="AA194" s="13">
        <v>54</v>
      </c>
      <c r="AB194" s="13">
        <v>108</v>
      </c>
    </row>
    <row r="195" spans="1:28" ht="30" customHeight="1" outlineLevel="1" x14ac:dyDescent="0.25">
      <c r="A195" s="201">
        <v>9</v>
      </c>
      <c r="B195" s="202" t="s">
        <v>649</v>
      </c>
      <c r="C195" s="27" t="s">
        <v>67</v>
      </c>
      <c r="D195" s="3" t="s">
        <v>687</v>
      </c>
      <c r="E195" s="203">
        <v>44503</v>
      </c>
      <c r="F195" s="204" t="s">
        <v>997</v>
      </c>
      <c r="G195" s="201" t="s">
        <v>24</v>
      </c>
      <c r="H195" s="201" t="s">
        <v>25</v>
      </c>
      <c r="I195" s="14"/>
      <c r="J195" s="55"/>
      <c r="K195" s="20"/>
      <c r="L195" s="20"/>
      <c r="M195" s="20"/>
      <c r="N195" s="26"/>
      <c r="O195" s="20"/>
      <c r="P195" s="20"/>
      <c r="Q195" s="20"/>
      <c r="R195" s="3" t="s">
        <v>11</v>
      </c>
      <c r="S195" s="20"/>
      <c r="T195" s="20"/>
      <c r="U195" s="20"/>
      <c r="V195" s="20"/>
      <c r="W195" s="20"/>
      <c r="X195" s="203">
        <v>45150</v>
      </c>
      <c r="Y195" s="4" t="s">
        <v>64</v>
      </c>
      <c r="Z195" s="3" t="s">
        <v>1066</v>
      </c>
      <c r="AA195" s="13">
        <v>54</v>
      </c>
      <c r="AB195" s="13">
        <v>54</v>
      </c>
    </row>
    <row r="196" spans="1:28" ht="30" customHeight="1" outlineLevel="1" x14ac:dyDescent="0.25">
      <c r="A196" s="201">
        <v>11</v>
      </c>
      <c r="B196" s="192" t="s">
        <v>1159</v>
      </c>
      <c r="C196" s="27" t="s">
        <v>67</v>
      </c>
      <c r="D196" s="3" t="s">
        <v>1163</v>
      </c>
      <c r="E196" s="203">
        <v>44268</v>
      </c>
      <c r="F196" s="204" t="s">
        <v>1045</v>
      </c>
      <c r="G196" s="201" t="s">
        <v>26</v>
      </c>
      <c r="H196" s="201" t="s">
        <v>25</v>
      </c>
      <c r="I196" s="14"/>
      <c r="J196" s="20"/>
      <c r="K196" s="20"/>
      <c r="L196" s="20"/>
      <c r="M196" s="20"/>
      <c r="N196" s="26"/>
      <c r="O196" s="20"/>
      <c r="P196" s="20"/>
      <c r="Q196" s="20"/>
      <c r="R196" s="20" t="s">
        <v>11</v>
      </c>
      <c r="S196" s="20"/>
      <c r="T196" s="20"/>
      <c r="U196" s="20"/>
      <c r="V196" s="20"/>
      <c r="W196" s="20"/>
      <c r="X196" s="203">
        <v>45150</v>
      </c>
      <c r="Y196" s="4" t="s">
        <v>64</v>
      </c>
      <c r="Z196" s="3" t="s">
        <v>1066</v>
      </c>
      <c r="AA196" s="13">
        <v>54</v>
      </c>
      <c r="AB196" s="13">
        <v>54</v>
      </c>
    </row>
    <row r="197" spans="1:28" ht="30" customHeight="1" outlineLevel="1" x14ac:dyDescent="0.25">
      <c r="A197" s="201">
        <v>16</v>
      </c>
      <c r="B197" s="80" t="s">
        <v>287</v>
      </c>
      <c r="C197" s="27" t="s">
        <v>67</v>
      </c>
      <c r="D197" s="3" t="s">
        <v>41</v>
      </c>
      <c r="E197" s="203">
        <v>44094</v>
      </c>
      <c r="F197" s="204" t="s">
        <v>33</v>
      </c>
      <c r="G197" s="201" t="s">
        <v>53</v>
      </c>
      <c r="H197" s="201" t="s">
        <v>25</v>
      </c>
      <c r="I197" s="14"/>
      <c r="J197" s="20"/>
      <c r="K197" s="20"/>
      <c r="L197" s="20"/>
      <c r="M197" s="20"/>
      <c r="N197" s="26"/>
      <c r="O197" s="20"/>
      <c r="P197" s="20"/>
      <c r="Q197" s="20"/>
      <c r="R197" s="20" t="s">
        <v>11</v>
      </c>
      <c r="S197" s="20"/>
      <c r="T197" s="20"/>
      <c r="U197" s="20"/>
      <c r="V197" s="20"/>
      <c r="W197" s="20"/>
      <c r="X197" s="203">
        <v>45150</v>
      </c>
      <c r="Y197" s="4" t="s">
        <v>64</v>
      </c>
      <c r="Z197" s="3" t="s">
        <v>1066</v>
      </c>
      <c r="AA197" s="13">
        <v>54</v>
      </c>
      <c r="AB197" s="13">
        <v>54</v>
      </c>
    </row>
    <row r="198" spans="1:28" ht="25.5" customHeight="1" outlineLevel="1" x14ac:dyDescent="0.25">
      <c r="A198" s="201">
        <v>22</v>
      </c>
      <c r="B198" s="80" t="s">
        <v>347</v>
      </c>
      <c r="C198" s="27" t="s">
        <v>67</v>
      </c>
      <c r="D198" s="3" t="s">
        <v>44</v>
      </c>
      <c r="E198" s="203">
        <v>43823</v>
      </c>
      <c r="F198" s="204" t="s">
        <v>333</v>
      </c>
      <c r="G198" s="201" t="s">
        <v>27</v>
      </c>
      <c r="H198" s="201" t="s">
        <v>25</v>
      </c>
      <c r="I198" s="14"/>
      <c r="J198" s="20"/>
      <c r="K198" s="20" t="s">
        <v>135</v>
      </c>
      <c r="L198" s="20"/>
      <c r="M198" s="20"/>
      <c r="N198" s="26"/>
      <c r="O198" s="20"/>
      <c r="P198" s="20"/>
      <c r="Q198" s="20"/>
      <c r="R198" s="20" t="s">
        <v>11</v>
      </c>
      <c r="S198" s="20"/>
      <c r="T198" s="20"/>
      <c r="U198" s="20"/>
      <c r="V198" s="20"/>
      <c r="W198" s="20"/>
      <c r="X198" s="203">
        <v>45150</v>
      </c>
      <c r="Y198" s="4" t="s">
        <v>64</v>
      </c>
      <c r="Z198" s="3" t="s">
        <v>1066</v>
      </c>
      <c r="AA198" s="13">
        <v>54</v>
      </c>
      <c r="AB198" s="13">
        <v>108</v>
      </c>
    </row>
    <row r="199" spans="1:28" ht="25.5" customHeight="1" outlineLevel="1" x14ac:dyDescent="0.25">
      <c r="A199" s="201">
        <v>25</v>
      </c>
      <c r="B199" s="80" t="s">
        <v>71</v>
      </c>
      <c r="C199" s="27" t="s">
        <v>67</v>
      </c>
      <c r="D199" s="3" t="s">
        <v>425</v>
      </c>
      <c r="E199" s="203">
        <v>41783</v>
      </c>
      <c r="F199" s="204" t="s">
        <v>55</v>
      </c>
      <c r="G199" s="201" t="s">
        <v>39</v>
      </c>
      <c r="H199" s="201" t="s">
        <v>25</v>
      </c>
      <c r="I199" s="14"/>
      <c r="J199" s="20"/>
      <c r="K199" s="20"/>
      <c r="L199" s="20"/>
      <c r="M199" s="20" t="s">
        <v>140</v>
      </c>
      <c r="N199" s="26"/>
      <c r="O199" s="20"/>
      <c r="P199" s="20"/>
      <c r="Q199" s="20"/>
      <c r="R199" s="20"/>
      <c r="S199" s="20"/>
      <c r="T199" s="181" t="s">
        <v>13</v>
      </c>
      <c r="U199" s="20"/>
      <c r="V199" s="20"/>
      <c r="W199" s="20"/>
      <c r="X199" s="203">
        <v>45150</v>
      </c>
      <c r="Y199" s="4" t="s">
        <v>64</v>
      </c>
      <c r="Z199" s="3" t="s">
        <v>1066</v>
      </c>
      <c r="AA199" s="13">
        <v>54</v>
      </c>
      <c r="AB199" s="13">
        <v>54</v>
      </c>
    </row>
    <row r="200" spans="1:28" ht="25.5" customHeight="1" outlineLevel="1" x14ac:dyDescent="0.25">
      <c r="A200" s="201">
        <v>37</v>
      </c>
      <c r="B200" s="202" t="s">
        <v>1055</v>
      </c>
      <c r="C200" s="20" t="s">
        <v>66</v>
      </c>
      <c r="D200" s="3" t="s">
        <v>44</v>
      </c>
      <c r="E200" s="203">
        <v>44834</v>
      </c>
      <c r="F200" s="204" t="s">
        <v>1057</v>
      </c>
      <c r="G200" s="201" t="s">
        <v>23</v>
      </c>
      <c r="H200" s="201" t="s">
        <v>25</v>
      </c>
      <c r="I200" s="14"/>
      <c r="J200" s="20"/>
      <c r="K200" s="20"/>
      <c r="L200" s="20"/>
      <c r="M200" s="20"/>
      <c r="N200" s="26"/>
      <c r="O200" s="20"/>
      <c r="P200" s="20"/>
      <c r="Q200" s="20"/>
      <c r="R200" s="20"/>
      <c r="S200" s="20" t="s">
        <v>12</v>
      </c>
      <c r="T200" s="20"/>
      <c r="U200" s="20"/>
      <c r="V200" s="20"/>
      <c r="W200" s="20"/>
      <c r="X200" s="203">
        <v>45150</v>
      </c>
      <c r="Y200" s="4" t="s">
        <v>64</v>
      </c>
      <c r="Z200" s="3" t="s">
        <v>1066</v>
      </c>
      <c r="AA200" s="13">
        <v>54</v>
      </c>
      <c r="AB200" s="13">
        <v>54</v>
      </c>
    </row>
    <row r="201" spans="1:28" ht="25.5" customHeight="1" outlineLevel="1" x14ac:dyDescent="0.25">
      <c r="A201" s="201">
        <v>40</v>
      </c>
      <c r="B201" s="188" t="s">
        <v>1041</v>
      </c>
      <c r="C201" s="20" t="s">
        <v>66</v>
      </c>
      <c r="D201" s="3" t="s">
        <v>84</v>
      </c>
      <c r="E201" s="203">
        <v>44713</v>
      </c>
      <c r="F201" s="204" t="s">
        <v>1049</v>
      </c>
      <c r="G201" s="201" t="s">
        <v>35</v>
      </c>
      <c r="H201" s="201" t="s">
        <v>25</v>
      </c>
      <c r="I201" s="14"/>
      <c r="J201" s="20" t="s">
        <v>138</v>
      </c>
      <c r="K201" s="20"/>
      <c r="L201" s="20"/>
      <c r="M201" s="20"/>
      <c r="N201" s="26"/>
      <c r="O201" s="20"/>
      <c r="P201" s="20"/>
      <c r="Q201" s="20"/>
      <c r="R201" s="20"/>
      <c r="S201" s="20" t="s">
        <v>12</v>
      </c>
      <c r="T201" s="20"/>
      <c r="U201" s="20"/>
      <c r="V201" s="20"/>
      <c r="W201" s="20"/>
      <c r="X201" s="203">
        <v>45150</v>
      </c>
      <c r="Y201" s="4" t="s">
        <v>64</v>
      </c>
      <c r="Z201" s="3" t="s">
        <v>1066</v>
      </c>
      <c r="AA201" s="13">
        <v>54</v>
      </c>
      <c r="AB201" s="13">
        <v>108</v>
      </c>
    </row>
    <row r="202" spans="1:28" ht="25.5" customHeight="1" outlineLevel="1" x14ac:dyDescent="0.25">
      <c r="A202" s="201">
        <v>42</v>
      </c>
      <c r="B202" s="80" t="s">
        <v>1212</v>
      </c>
      <c r="C202" s="20" t="s">
        <v>66</v>
      </c>
      <c r="D202" s="3" t="s">
        <v>41</v>
      </c>
      <c r="E202" s="203">
        <v>44574</v>
      </c>
      <c r="F202" s="204" t="s">
        <v>994</v>
      </c>
      <c r="G202" s="201" t="s">
        <v>24</v>
      </c>
      <c r="H202" s="201" t="s">
        <v>25</v>
      </c>
      <c r="I202" s="14"/>
      <c r="J202" s="20"/>
      <c r="K202" s="20"/>
      <c r="L202" s="20"/>
      <c r="M202" s="20"/>
      <c r="N202" s="26"/>
      <c r="O202" s="20"/>
      <c r="P202" s="20"/>
      <c r="Q202" s="20"/>
      <c r="R202" s="20" t="s">
        <v>11</v>
      </c>
      <c r="S202" s="20"/>
      <c r="T202" s="20"/>
      <c r="U202" s="20"/>
      <c r="V202" s="20"/>
      <c r="W202" s="20"/>
      <c r="X202" s="203">
        <v>45150</v>
      </c>
      <c r="Y202" s="4" t="s">
        <v>64</v>
      </c>
      <c r="Z202" s="3" t="s">
        <v>1066</v>
      </c>
      <c r="AA202" s="13">
        <v>54</v>
      </c>
      <c r="AB202" s="13">
        <v>54</v>
      </c>
    </row>
    <row r="203" spans="1:28" ht="25.5" customHeight="1" outlineLevel="1" x14ac:dyDescent="0.25">
      <c r="A203" s="201">
        <v>47</v>
      </c>
      <c r="B203" s="202" t="s">
        <v>1064</v>
      </c>
      <c r="C203" s="20" t="s">
        <v>66</v>
      </c>
      <c r="D203" s="3" t="s">
        <v>1230</v>
      </c>
      <c r="E203" s="203">
        <v>43733</v>
      </c>
      <c r="F203" s="204" t="s">
        <v>1065</v>
      </c>
      <c r="G203" s="201" t="s">
        <v>26</v>
      </c>
      <c r="H203" s="201" t="s">
        <v>25</v>
      </c>
      <c r="I203" s="14"/>
      <c r="J203" s="20"/>
      <c r="K203" s="20"/>
      <c r="L203" s="20"/>
      <c r="M203" s="20"/>
      <c r="N203" s="26"/>
      <c r="O203" s="20"/>
      <c r="P203" s="20"/>
      <c r="Q203" s="20"/>
      <c r="R203" s="20" t="s">
        <v>11</v>
      </c>
      <c r="S203" s="20"/>
      <c r="T203" s="20"/>
      <c r="U203" s="20"/>
      <c r="V203" s="20"/>
      <c r="W203" s="20"/>
      <c r="X203" s="203">
        <v>45150</v>
      </c>
      <c r="Y203" s="4" t="s">
        <v>64</v>
      </c>
      <c r="Z203" s="3" t="s">
        <v>1066</v>
      </c>
      <c r="AA203" s="13">
        <v>54</v>
      </c>
      <c r="AB203" s="13">
        <v>54</v>
      </c>
    </row>
    <row r="204" spans="1:28" ht="25.5" customHeight="1" outlineLevel="1" x14ac:dyDescent="0.25">
      <c r="A204" s="201">
        <v>52</v>
      </c>
      <c r="B204" s="188" t="s">
        <v>1231</v>
      </c>
      <c r="C204" s="20" t="s">
        <v>66</v>
      </c>
      <c r="D204" s="3" t="s">
        <v>72</v>
      </c>
      <c r="E204" s="203">
        <v>43911</v>
      </c>
      <c r="F204" s="204" t="s">
        <v>59</v>
      </c>
      <c r="G204" s="201" t="s">
        <v>53</v>
      </c>
      <c r="H204" s="201" t="s">
        <v>25</v>
      </c>
      <c r="I204" s="14"/>
      <c r="J204" s="20"/>
      <c r="K204" s="20"/>
      <c r="L204" s="20"/>
      <c r="M204" s="20"/>
      <c r="N204" s="26"/>
      <c r="O204" s="20"/>
      <c r="P204" s="20"/>
      <c r="Q204" s="20"/>
      <c r="R204" s="20" t="s">
        <v>11</v>
      </c>
      <c r="S204" s="20"/>
      <c r="T204" s="20"/>
      <c r="U204" s="20"/>
      <c r="V204" s="20"/>
      <c r="W204" s="20"/>
      <c r="X204" s="203">
        <v>45150</v>
      </c>
      <c r="Y204" s="4" t="s">
        <v>64</v>
      </c>
      <c r="Z204" s="3" t="s">
        <v>1066</v>
      </c>
      <c r="AA204" s="13">
        <v>54</v>
      </c>
      <c r="AB204" s="13">
        <v>54</v>
      </c>
    </row>
    <row r="205" spans="1:28" ht="25.5" customHeight="1" outlineLevel="1" x14ac:dyDescent="0.25">
      <c r="A205" s="201">
        <v>53</v>
      </c>
      <c r="B205" s="188" t="s">
        <v>523</v>
      </c>
      <c r="C205" s="20" t="s">
        <v>66</v>
      </c>
      <c r="D205" s="3" t="s">
        <v>525</v>
      </c>
      <c r="E205" s="203">
        <v>44187</v>
      </c>
      <c r="F205" s="204" t="s">
        <v>485</v>
      </c>
      <c r="G205" s="201" t="s">
        <v>27</v>
      </c>
      <c r="H205" s="201" t="s">
        <v>25</v>
      </c>
      <c r="I205" s="14"/>
      <c r="J205" s="20"/>
      <c r="K205" s="20"/>
      <c r="L205" s="20" t="s">
        <v>136</v>
      </c>
      <c r="M205" s="20"/>
      <c r="N205" s="26"/>
      <c r="O205" s="20"/>
      <c r="P205" s="20"/>
      <c r="Q205" s="20"/>
      <c r="R205" s="20" t="s">
        <v>11</v>
      </c>
      <c r="S205" s="20"/>
      <c r="T205" s="20"/>
      <c r="U205" s="20"/>
      <c r="V205" s="20"/>
      <c r="W205" s="20"/>
      <c r="X205" s="203">
        <v>45150</v>
      </c>
      <c r="Y205" s="4" t="s">
        <v>64</v>
      </c>
      <c r="Z205" s="3" t="s">
        <v>1066</v>
      </c>
      <c r="AA205" s="13">
        <v>54</v>
      </c>
      <c r="AB205" s="13">
        <v>108</v>
      </c>
    </row>
    <row r="206" spans="1:28" ht="25.5" customHeight="1" outlineLevel="1" x14ac:dyDescent="0.25">
      <c r="A206" s="201">
        <v>55</v>
      </c>
      <c r="B206" s="80" t="s">
        <v>353</v>
      </c>
      <c r="C206" s="20" t="s">
        <v>66</v>
      </c>
      <c r="D206" s="229" t="s">
        <v>68</v>
      </c>
      <c r="E206" s="203">
        <v>42095</v>
      </c>
      <c r="F206" s="204" t="s">
        <v>339</v>
      </c>
      <c r="G206" s="201" t="s">
        <v>39</v>
      </c>
      <c r="H206" s="201" t="s">
        <v>25</v>
      </c>
      <c r="I206" s="14"/>
      <c r="J206" s="20"/>
      <c r="K206" s="20"/>
      <c r="L206" s="20"/>
      <c r="M206" s="20"/>
      <c r="N206" s="26" t="s">
        <v>141</v>
      </c>
      <c r="O206" s="20"/>
      <c r="P206" s="20"/>
      <c r="Q206" s="20"/>
      <c r="R206" s="20"/>
      <c r="S206" s="20"/>
      <c r="T206" s="4" t="s">
        <v>13</v>
      </c>
      <c r="U206" s="20"/>
      <c r="V206" s="20"/>
      <c r="W206" s="20"/>
      <c r="X206" s="203">
        <v>45150</v>
      </c>
      <c r="Y206" s="186" t="s">
        <v>64</v>
      </c>
      <c r="Z206" s="3" t="s">
        <v>1066</v>
      </c>
      <c r="AA206" s="13">
        <v>54</v>
      </c>
      <c r="AB206" s="13">
        <v>108</v>
      </c>
    </row>
    <row r="207" spans="1:28" ht="25.5" customHeight="1" x14ac:dyDescent="0.25">
      <c r="A207" s="307" t="s">
        <v>1200</v>
      </c>
      <c r="B207" s="308"/>
      <c r="C207" s="308"/>
      <c r="D207" s="308"/>
      <c r="E207" s="308"/>
      <c r="F207" s="308"/>
      <c r="G207" s="308"/>
      <c r="H207" s="308"/>
      <c r="I207" s="308"/>
      <c r="J207" s="308"/>
      <c r="K207" s="308"/>
      <c r="L207" s="308"/>
      <c r="M207" s="308"/>
      <c r="N207" s="308"/>
      <c r="O207" s="308"/>
      <c r="P207" s="308"/>
      <c r="Q207" s="308"/>
      <c r="R207" s="308"/>
      <c r="S207" s="308"/>
      <c r="T207" s="308"/>
      <c r="U207" s="308"/>
      <c r="V207" s="308"/>
      <c r="W207" s="308"/>
      <c r="X207" s="308"/>
      <c r="Y207" s="308"/>
      <c r="Z207" s="308"/>
      <c r="AA207" s="308"/>
      <c r="AB207" s="308"/>
    </row>
    <row r="208" spans="1:28" ht="25.5" customHeight="1" outlineLevel="1" x14ac:dyDescent="0.25">
      <c r="A208" s="78">
        <v>6</v>
      </c>
      <c r="B208" s="86" t="s">
        <v>1067</v>
      </c>
      <c r="C208" s="20" t="s">
        <v>67</v>
      </c>
      <c r="D208" s="3" t="s">
        <v>41</v>
      </c>
      <c r="E208" s="78" t="s">
        <v>1069</v>
      </c>
      <c r="F208" s="78">
        <v>6514481</v>
      </c>
      <c r="G208" s="201" t="s">
        <v>35</v>
      </c>
      <c r="H208" s="78" t="s">
        <v>25</v>
      </c>
      <c r="I208" s="14" t="s">
        <v>137</v>
      </c>
      <c r="J208" s="20"/>
      <c r="K208" s="20"/>
      <c r="L208" s="20"/>
      <c r="M208" s="20"/>
      <c r="N208" s="26"/>
      <c r="O208" s="78"/>
      <c r="P208" s="78"/>
      <c r="Q208" s="20"/>
      <c r="R208" s="20"/>
      <c r="S208" s="20" t="s">
        <v>12</v>
      </c>
      <c r="T208" s="20"/>
      <c r="U208" s="20"/>
      <c r="V208" s="78"/>
      <c r="W208" s="78"/>
      <c r="X208" s="79">
        <v>45151</v>
      </c>
      <c r="Y208" s="4" t="s">
        <v>11</v>
      </c>
      <c r="Z208" s="3" t="s">
        <v>426</v>
      </c>
      <c r="AA208" s="13">
        <v>37</v>
      </c>
      <c r="AB208" s="13">
        <v>37</v>
      </c>
    </row>
    <row r="209" spans="1:28" ht="30" customHeight="1" outlineLevel="1" x14ac:dyDescent="0.25">
      <c r="A209" s="78">
        <v>12</v>
      </c>
      <c r="B209" s="86" t="s">
        <v>287</v>
      </c>
      <c r="C209" s="20" t="s">
        <v>67</v>
      </c>
      <c r="D209" s="3" t="s">
        <v>41</v>
      </c>
      <c r="E209" s="78" t="s">
        <v>404</v>
      </c>
      <c r="F209" s="78">
        <v>5975521</v>
      </c>
      <c r="G209" s="78" t="s">
        <v>26</v>
      </c>
      <c r="H209" s="78" t="s">
        <v>25</v>
      </c>
      <c r="I209" s="14"/>
      <c r="J209" s="20"/>
      <c r="K209" s="20" t="s">
        <v>135</v>
      </c>
      <c r="L209" s="20"/>
      <c r="M209" s="20"/>
      <c r="N209" s="26"/>
      <c r="O209" s="78"/>
      <c r="P209" s="78"/>
      <c r="Q209" s="20"/>
      <c r="R209" s="20" t="s">
        <v>11</v>
      </c>
      <c r="S209" s="20"/>
      <c r="T209" s="20"/>
      <c r="U209" s="20"/>
      <c r="V209" s="78"/>
      <c r="W209" s="78"/>
      <c r="X209" s="79">
        <v>45151</v>
      </c>
      <c r="Y209" s="4" t="s">
        <v>11</v>
      </c>
      <c r="Z209" s="3" t="s">
        <v>426</v>
      </c>
      <c r="AA209" s="13">
        <v>37</v>
      </c>
      <c r="AB209" s="13">
        <v>37</v>
      </c>
    </row>
    <row r="210" spans="1:28" ht="25.5" customHeight="1" outlineLevel="1" x14ac:dyDescent="0.25">
      <c r="A210" s="78">
        <v>24</v>
      </c>
      <c r="B210" s="86" t="s">
        <v>1068</v>
      </c>
      <c r="C210" s="20" t="s">
        <v>66</v>
      </c>
      <c r="D210" s="4" t="s">
        <v>68</v>
      </c>
      <c r="E210" s="78" t="s">
        <v>1070</v>
      </c>
      <c r="F210" s="78" t="s">
        <v>1071</v>
      </c>
      <c r="G210" s="201" t="s">
        <v>23</v>
      </c>
      <c r="H210" s="78" t="s">
        <v>25</v>
      </c>
      <c r="I210" s="14"/>
      <c r="J210" s="20" t="s">
        <v>138</v>
      </c>
      <c r="K210" s="20"/>
      <c r="L210" s="20"/>
      <c r="M210" s="20"/>
      <c r="N210" s="26"/>
      <c r="O210" s="78"/>
      <c r="P210" s="78"/>
      <c r="Q210" s="20"/>
      <c r="R210" s="20"/>
      <c r="S210" s="20" t="s">
        <v>12</v>
      </c>
      <c r="T210" s="20"/>
      <c r="U210" s="20"/>
      <c r="V210" s="78"/>
      <c r="W210" s="78"/>
      <c r="X210" s="79">
        <v>45151</v>
      </c>
      <c r="Y210" s="4" t="s">
        <v>11</v>
      </c>
      <c r="Z210" s="3" t="s">
        <v>426</v>
      </c>
      <c r="AA210" s="13">
        <v>37</v>
      </c>
      <c r="AB210" s="13">
        <v>37</v>
      </c>
    </row>
    <row r="211" spans="1:28" ht="25.5" customHeight="1" outlineLevel="1" x14ac:dyDescent="0.25">
      <c r="A211" s="78">
        <v>31</v>
      </c>
      <c r="B211" s="80" t="s">
        <v>1212</v>
      </c>
      <c r="C211" s="20" t="s">
        <v>66</v>
      </c>
      <c r="D211" s="3" t="s">
        <v>41</v>
      </c>
      <c r="E211" s="78" t="s">
        <v>1072</v>
      </c>
      <c r="F211" s="78">
        <v>6414209</v>
      </c>
      <c r="G211" s="78" t="s">
        <v>24</v>
      </c>
      <c r="H211" s="78" t="s">
        <v>25</v>
      </c>
      <c r="I211" s="14"/>
      <c r="J211" s="20"/>
      <c r="K211" s="20"/>
      <c r="L211" s="20" t="s">
        <v>136</v>
      </c>
      <c r="M211" s="20"/>
      <c r="N211" s="26"/>
      <c r="O211" s="78"/>
      <c r="P211" s="78"/>
      <c r="Q211" s="20"/>
      <c r="R211" s="20" t="s">
        <v>11</v>
      </c>
      <c r="S211" s="20"/>
      <c r="T211" s="20"/>
      <c r="U211" s="20"/>
      <c r="V211" s="78"/>
      <c r="W211" s="78"/>
      <c r="X211" s="79">
        <v>45151</v>
      </c>
      <c r="Y211" s="4" t="s">
        <v>11</v>
      </c>
      <c r="Z211" s="3" t="s">
        <v>426</v>
      </c>
      <c r="AA211" s="13">
        <v>37</v>
      </c>
      <c r="AB211" s="13">
        <v>37</v>
      </c>
    </row>
    <row r="212" spans="1:28" ht="25.5" customHeight="1" outlineLevel="1" x14ac:dyDescent="0.25">
      <c r="A212" s="78">
        <v>41</v>
      </c>
      <c r="B212" s="80" t="s">
        <v>353</v>
      </c>
      <c r="C212" s="20" t="s">
        <v>66</v>
      </c>
      <c r="D212" s="4" t="s">
        <v>68</v>
      </c>
      <c r="E212" s="78" t="s">
        <v>1073</v>
      </c>
      <c r="F212" s="78">
        <v>4211824</v>
      </c>
      <c r="G212" s="201" t="s">
        <v>39</v>
      </c>
      <c r="H212" s="78" t="s">
        <v>25</v>
      </c>
      <c r="I212" s="14"/>
      <c r="J212" s="20"/>
      <c r="K212" s="20"/>
      <c r="L212" s="20"/>
      <c r="M212" s="20"/>
      <c r="N212" s="26" t="s">
        <v>141</v>
      </c>
      <c r="O212" s="78"/>
      <c r="P212" s="78"/>
      <c r="Q212" s="20"/>
      <c r="R212" s="20"/>
      <c r="S212" s="20"/>
      <c r="T212" s="4" t="s">
        <v>13</v>
      </c>
      <c r="U212" s="20"/>
      <c r="V212" s="78"/>
      <c r="W212" s="78"/>
      <c r="X212" s="79">
        <v>45151</v>
      </c>
      <c r="Y212" s="3" t="s">
        <v>11</v>
      </c>
      <c r="Z212" s="3" t="s">
        <v>426</v>
      </c>
      <c r="AA212" s="13">
        <v>37</v>
      </c>
      <c r="AB212" s="13">
        <v>37</v>
      </c>
    </row>
    <row r="213" spans="1:28" ht="25.5" customHeight="1" x14ac:dyDescent="0.25">
      <c r="A213" s="314" t="s">
        <v>1209</v>
      </c>
      <c r="B213" s="315"/>
      <c r="C213" s="315"/>
      <c r="D213" s="315"/>
      <c r="E213" s="315"/>
      <c r="F213" s="315"/>
      <c r="G213" s="315"/>
      <c r="H213" s="315"/>
      <c r="I213" s="315"/>
      <c r="J213" s="315"/>
      <c r="K213" s="315"/>
      <c r="L213" s="315"/>
      <c r="M213" s="315"/>
      <c r="N213" s="315"/>
      <c r="O213" s="315"/>
      <c r="P213" s="315"/>
      <c r="Q213" s="315"/>
      <c r="R213" s="315"/>
      <c r="S213" s="315"/>
      <c r="T213" s="315"/>
      <c r="U213" s="315"/>
      <c r="V213" s="315"/>
      <c r="W213" s="315"/>
      <c r="X213" s="315"/>
      <c r="Y213" s="315"/>
      <c r="Z213" s="315"/>
      <c r="AA213" s="315"/>
      <c r="AB213" s="315"/>
    </row>
    <row r="214" spans="1:28" ht="25.5" customHeight="1" outlineLevel="1" x14ac:dyDescent="0.25">
      <c r="A214" s="78">
        <v>4</v>
      </c>
      <c r="B214" s="86" t="s">
        <v>1074</v>
      </c>
      <c r="C214" s="20" t="s">
        <v>67</v>
      </c>
      <c r="D214" s="3" t="s">
        <v>117</v>
      </c>
      <c r="E214" s="78" t="s">
        <v>1078</v>
      </c>
      <c r="F214" s="78" t="s">
        <v>1079</v>
      </c>
      <c r="G214" s="201" t="s">
        <v>23</v>
      </c>
      <c r="H214" s="78" t="s">
        <v>25</v>
      </c>
      <c r="I214" s="14"/>
      <c r="J214" s="20"/>
      <c r="K214" s="20"/>
      <c r="L214" s="20"/>
      <c r="M214" s="20"/>
      <c r="N214" s="26"/>
      <c r="O214" s="78"/>
      <c r="P214" s="78"/>
      <c r="Q214" s="20"/>
      <c r="R214" s="20"/>
      <c r="S214" s="20" t="s">
        <v>12</v>
      </c>
      <c r="T214" s="20"/>
      <c r="U214" s="20"/>
      <c r="V214" s="78"/>
      <c r="W214" s="78"/>
      <c r="X214" s="79">
        <v>45151</v>
      </c>
      <c r="Y214" s="4" t="s">
        <v>64</v>
      </c>
      <c r="Z214" s="3" t="s">
        <v>426</v>
      </c>
      <c r="AA214" s="13">
        <v>43</v>
      </c>
      <c r="AB214" s="13">
        <v>43</v>
      </c>
    </row>
    <row r="215" spans="1:28" ht="25.5" customHeight="1" outlineLevel="1" x14ac:dyDescent="0.25">
      <c r="A215" s="78">
        <v>6</v>
      </c>
      <c r="B215" s="86" t="s">
        <v>1067</v>
      </c>
      <c r="C215" s="20" t="s">
        <v>67</v>
      </c>
      <c r="D215" s="3" t="s">
        <v>41</v>
      </c>
      <c r="E215" s="78" t="s">
        <v>1069</v>
      </c>
      <c r="F215" s="78">
        <v>6514481</v>
      </c>
      <c r="G215" s="201" t="s">
        <v>35</v>
      </c>
      <c r="H215" s="78" t="s">
        <v>25</v>
      </c>
      <c r="I215" s="14" t="s">
        <v>137</v>
      </c>
      <c r="J215" s="20"/>
      <c r="K215" s="20"/>
      <c r="L215" s="20"/>
      <c r="M215" s="20"/>
      <c r="N215" s="26"/>
      <c r="O215" s="78"/>
      <c r="P215" s="78"/>
      <c r="Q215" s="20"/>
      <c r="R215" s="20"/>
      <c r="S215" s="20" t="s">
        <v>12</v>
      </c>
      <c r="T215" s="20"/>
      <c r="U215" s="20"/>
      <c r="V215" s="78"/>
      <c r="W215" s="78"/>
      <c r="X215" s="79">
        <v>45151</v>
      </c>
      <c r="Y215" s="4" t="s">
        <v>64</v>
      </c>
      <c r="Z215" s="3" t="s">
        <v>426</v>
      </c>
      <c r="AA215" s="13">
        <v>43</v>
      </c>
      <c r="AB215" s="13">
        <v>86</v>
      </c>
    </row>
    <row r="216" spans="1:28" ht="25.5" customHeight="1" outlineLevel="1" x14ac:dyDescent="0.25">
      <c r="A216" s="78">
        <v>9</v>
      </c>
      <c r="B216" s="210" t="s">
        <v>770</v>
      </c>
      <c r="C216" s="20" t="s">
        <v>67</v>
      </c>
      <c r="D216" s="3" t="s">
        <v>793</v>
      </c>
      <c r="E216" s="78" t="s">
        <v>1080</v>
      </c>
      <c r="F216" s="78">
        <v>6513806</v>
      </c>
      <c r="G216" s="78" t="s">
        <v>24</v>
      </c>
      <c r="H216" s="78" t="s">
        <v>25</v>
      </c>
      <c r="I216" s="14"/>
      <c r="J216" s="20"/>
      <c r="K216" s="20"/>
      <c r="L216" s="20"/>
      <c r="M216" s="20"/>
      <c r="N216" s="26"/>
      <c r="O216" s="78"/>
      <c r="P216" s="78"/>
      <c r="Q216" s="20"/>
      <c r="R216" s="20" t="s">
        <v>11</v>
      </c>
      <c r="S216" s="20"/>
      <c r="T216" s="20"/>
      <c r="U216" s="20"/>
      <c r="V216" s="78"/>
      <c r="W216" s="78"/>
      <c r="X216" s="79">
        <v>45151</v>
      </c>
      <c r="Y216" s="4" t="s">
        <v>64</v>
      </c>
      <c r="Z216" s="3" t="s">
        <v>426</v>
      </c>
      <c r="AA216" s="13">
        <v>43</v>
      </c>
      <c r="AB216" s="13">
        <v>43</v>
      </c>
    </row>
    <row r="217" spans="1:28" ht="25.5" customHeight="1" outlineLevel="1" x14ac:dyDescent="0.25">
      <c r="A217" s="78">
        <v>11</v>
      </c>
      <c r="B217" s="80" t="s">
        <v>1172</v>
      </c>
      <c r="C217" s="20" t="s">
        <v>67</v>
      </c>
      <c r="D217" s="3" t="s">
        <v>424</v>
      </c>
      <c r="E217" s="78" t="s">
        <v>401</v>
      </c>
      <c r="F217" s="78">
        <v>6220472</v>
      </c>
      <c r="G217" s="78" t="s">
        <v>26</v>
      </c>
      <c r="H217" s="78" t="s">
        <v>25</v>
      </c>
      <c r="I217" s="14"/>
      <c r="J217" s="20"/>
      <c r="K217" s="20" t="s">
        <v>135</v>
      </c>
      <c r="L217" s="20"/>
      <c r="M217" s="20"/>
      <c r="N217" s="26"/>
      <c r="O217" s="78"/>
      <c r="P217" s="78"/>
      <c r="Q217" s="20"/>
      <c r="R217" s="20" t="s">
        <v>11</v>
      </c>
      <c r="S217" s="20"/>
      <c r="T217" s="20"/>
      <c r="U217" s="20"/>
      <c r="V217" s="78"/>
      <c r="W217" s="78"/>
      <c r="X217" s="79">
        <v>45151</v>
      </c>
      <c r="Y217" s="4" t="s">
        <v>64</v>
      </c>
      <c r="Z217" s="3" t="s">
        <v>426</v>
      </c>
      <c r="AA217" s="13">
        <v>43</v>
      </c>
      <c r="AB217" s="13">
        <v>86</v>
      </c>
    </row>
    <row r="218" spans="1:28" ht="25.5" customHeight="1" outlineLevel="1" x14ac:dyDescent="0.25">
      <c r="A218" s="78">
        <v>13</v>
      </c>
      <c r="B218" s="86" t="s">
        <v>390</v>
      </c>
      <c r="C218" s="20" t="s">
        <v>67</v>
      </c>
      <c r="D218" s="73" t="s">
        <v>425</v>
      </c>
      <c r="E218" s="78" t="s">
        <v>405</v>
      </c>
      <c r="F218" s="78">
        <v>6096009</v>
      </c>
      <c r="G218" s="78" t="s">
        <v>53</v>
      </c>
      <c r="H218" s="78" t="s">
        <v>25</v>
      </c>
      <c r="I218" s="14"/>
      <c r="J218" s="20"/>
      <c r="K218" s="20"/>
      <c r="L218" s="20"/>
      <c r="M218" s="20"/>
      <c r="N218" s="26"/>
      <c r="O218" s="78"/>
      <c r="P218" s="78"/>
      <c r="Q218" s="20"/>
      <c r="R218" s="20" t="s">
        <v>11</v>
      </c>
      <c r="S218" s="20"/>
      <c r="T218" s="20"/>
      <c r="U218" s="20"/>
      <c r="V218" s="78"/>
      <c r="W218" s="78"/>
      <c r="X218" s="79">
        <v>45151</v>
      </c>
      <c r="Y218" s="4" t="s">
        <v>64</v>
      </c>
      <c r="Z218" s="3" t="s">
        <v>426</v>
      </c>
      <c r="AA218" s="13">
        <v>43</v>
      </c>
      <c r="AB218" s="13">
        <v>43</v>
      </c>
    </row>
    <row r="219" spans="1:28" ht="25.5" customHeight="1" outlineLevel="1" x14ac:dyDescent="0.25">
      <c r="A219" s="78">
        <v>16</v>
      </c>
      <c r="B219" s="86" t="s">
        <v>1075</v>
      </c>
      <c r="C219" s="20" t="s">
        <v>67</v>
      </c>
      <c r="D219" s="3" t="s">
        <v>1133</v>
      </c>
      <c r="E219" s="78" t="s">
        <v>1081</v>
      </c>
      <c r="F219" s="78">
        <v>5865934</v>
      </c>
      <c r="G219" s="78" t="s">
        <v>27</v>
      </c>
      <c r="H219" s="78" t="s">
        <v>25</v>
      </c>
      <c r="I219" s="14"/>
      <c r="J219" s="20"/>
      <c r="K219" s="20"/>
      <c r="L219" s="20"/>
      <c r="M219" s="20"/>
      <c r="N219" s="26"/>
      <c r="O219" s="78"/>
      <c r="P219" s="78"/>
      <c r="Q219" s="20"/>
      <c r="R219" s="20" t="s">
        <v>11</v>
      </c>
      <c r="S219" s="20"/>
      <c r="T219" s="20"/>
      <c r="U219" s="20"/>
      <c r="V219" s="78"/>
      <c r="W219" s="78"/>
      <c r="X219" s="79">
        <v>45151</v>
      </c>
      <c r="Y219" s="4" t="s">
        <v>64</v>
      </c>
      <c r="Z219" s="3" t="s">
        <v>426</v>
      </c>
      <c r="AA219" s="13">
        <v>43</v>
      </c>
      <c r="AB219" s="13">
        <v>43</v>
      </c>
    </row>
    <row r="220" spans="1:28" ht="25.5" customHeight="1" outlineLevel="1" x14ac:dyDescent="0.25">
      <c r="A220" s="78">
        <v>24</v>
      </c>
      <c r="B220" s="86" t="s">
        <v>1041</v>
      </c>
      <c r="C220" s="57" t="s">
        <v>66</v>
      </c>
      <c r="D220" s="3" t="s">
        <v>84</v>
      </c>
      <c r="E220" s="78" t="s">
        <v>1082</v>
      </c>
      <c r="F220" s="78">
        <v>6516516</v>
      </c>
      <c r="G220" s="201" t="s">
        <v>23</v>
      </c>
      <c r="H220" s="78" t="s">
        <v>25</v>
      </c>
      <c r="I220" s="14"/>
      <c r="J220" s="20" t="s">
        <v>138</v>
      </c>
      <c r="K220" s="20"/>
      <c r="L220" s="20"/>
      <c r="M220" s="20"/>
      <c r="N220" s="26"/>
      <c r="O220" s="78"/>
      <c r="P220" s="78"/>
      <c r="Q220" s="20"/>
      <c r="R220" s="20"/>
      <c r="S220" s="20" t="s">
        <v>12</v>
      </c>
      <c r="T220" s="20"/>
      <c r="U220" s="20"/>
      <c r="V220" s="78"/>
      <c r="W220" s="78"/>
      <c r="X220" s="79">
        <v>45151</v>
      </c>
      <c r="Y220" s="4" t="s">
        <v>64</v>
      </c>
      <c r="Z220" s="3" t="s">
        <v>426</v>
      </c>
      <c r="AA220" s="13">
        <v>43</v>
      </c>
      <c r="AB220" s="13">
        <v>86</v>
      </c>
    </row>
    <row r="221" spans="1:28" ht="25.5" customHeight="1" outlineLevel="1" x14ac:dyDescent="0.25">
      <c r="A221" s="78">
        <v>31</v>
      </c>
      <c r="B221" s="86" t="s">
        <v>1076</v>
      </c>
      <c r="C221" s="57" t="s">
        <v>66</v>
      </c>
      <c r="D221" s="3" t="s">
        <v>124</v>
      </c>
      <c r="E221" s="78" t="s">
        <v>1083</v>
      </c>
      <c r="F221" s="78">
        <v>6516331</v>
      </c>
      <c r="G221" s="201" t="s">
        <v>35</v>
      </c>
      <c r="H221" s="78" t="s">
        <v>25</v>
      </c>
      <c r="I221" s="14"/>
      <c r="J221" s="20"/>
      <c r="K221" s="20"/>
      <c r="L221" s="20"/>
      <c r="M221" s="20"/>
      <c r="N221" s="26"/>
      <c r="O221" s="78"/>
      <c r="P221" s="78"/>
      <c r="Q221" s="20"/>
      <c r="R221" s="20"/>
      <c r="S221" s="20" t="s">
        <v>12</v>
      </c>
      <c r="T221" s="20"/>
      <c r="U221" s="20"/>
      <c r="V221" s="78"/>
      <c r="W221" s="78"/>
      <c r="X221" s="79">
        <v>45151</v>
      </c>
      <c r="Y221" s="4" t="s">
        <v>64</v>
      </c>
      <c r="Z221" s="3" t="s">
        <v>426</v>
      </c>
      <c r="AA221" s="13">
        <v>43</v>
      </c>
      <c r="AB221" s="13">
        <v>43</v>
      </c>
    </row>
    <row r="222" spans="1:28" ht="25.5" customHeight="1" outlineLevel="1" x14ac:dyDescent="0.25">
      <c r="A222" s="78">
        <v>34</v>
      </c>
      <c r="B222" s="80" t="s">
        <v>1279</v>
      </c>
      <c r="C222" s="20" t="s">
        <v>66</v>
      </c>
      <c r="D222" s="3" t="s">
        <v>41</v>
      </c>
      <c r="E222" s="78" t="s">
        <v>1072</v>
      </c>
      <c r="F222" s="78">
        <v>6414209</v>
      </c>
      <c r="G222" s="78" t="s">
        <v>24</v>
      </c>
      <c r="H222" s="78" t="s">
        <v>25</v>
      </c>
      <c r="I222" s="14"/>
      <c r="J222" s="20"/>
      <c r="K222" s="20"/>
      <c r="L222" s="20"/>
      <c r="M222" s="20"/>
      <c r="N222" s="26"/>
      <c r="O222" s="78"/>
      <c r="P222" s="78"/>
      <c r="Q222" s="20"/>
      <c r="R222" s="20" t="s">
        <v>11</v>
      </c>
      <c r="S222" s="20"/>
      <c r="T222" s="20"/>
      <c r="U222" s="20"/>
      <c r="V222" s="78"/>
      <c r="W222" s="78"/>
      <c r="X222" s="79">
        <v>45151</v>
      </c>
      <c r="Y222" s="4" t="s">
        <v>64</v>
      </c>
      <c r="Z222" s="3" t="s">
        <v>426</v>
      </c>
      <c r="AA222" s="13">
        <v>43</v>
      </c>
      <c r="AB222" s="13">
        <v>43</v>
      </c>
    </row>
    <row r="223" spans="1:28" ht="25.5" customHeight="1" outlineLevel="1" x14ac:dyDescent="0.25">
      <c r="A223" s="78">
        <v>37</v>
      </c>
      <c r="B223" s="86" t="s">
        <v>1012</v>
      </c>
      <c r="C223" s="57" t="s">
        <v>66</v>
      </c>
      <c r="D223" s="3" t="s">
        <v>41</v>
      </c>
      <c r="E223" s="78" t="s">
        <v>1072</v>
      </c>
      <c r="F223" s="78">
        <v>6414211</v>
      </c>
      <c r="G223" s="78" t="s">
        <v>26</v>
      </c>
      <c r="H223" s="78" t="s">
        <v>25</v>
      </c>
      <c r="I223" s="14"/>
      <c r="J223" s="20"/>
      <c r="K223" s="20"/>
      <c r="L223" s="20"/>
      <c r="M223" s="20"/>
      <c r="N223" s="26"/>
      <c r="O223" s="78"/>
      <c r="P223" s="78"/>
      <c r="Q223" s="20"/>
      <c r="R223" s="20" t="s">
        <v>11</v>
      </c>
      <c r="S223" s="20"/>
      <c r="T223" s="20"/>
      <c r="U223" s="20"/>
      <c r="V223" s="78"/>
      <c r="W223" s="78"/>
      <c r="X223" s="79">
        <v>45151</v>
      </c>
      <c r="Y223" s="4" t="s">
        <v>64</v>
      </c>
      <c r="Z223" s="3" t="s">
        <v>426</v>
      </c>
      <c r="AA223" s="13">
        <v>43</v>
      </c>
      <c r="AB223" s="13">
        <v>43</v>
      </c>
    </row>
    <row r="224" spans="1:28" ht="25.5" customHeight="1" outlineLevel="1" x14ac:dyDescent="0.25">
      <c r="A224" s="78">
        <v>39</v>
      </c>
      <c r="B224" s="86" t="s">
        <v>1077</v>
      </c>
      <c r="C224" s="57" t="s">
        <v>66</v>
      </c>
      <c r="D224" s="3" t="s">
        <v>100</v>
      </c>
      <c r="E224" s="78" t="s">
        <v>414</v>
      </c>
      <c r="F224" s="78">
        <v>6221712</v>
      </c>
      <c r="G224" s="78" t="s">
        <v>53</v>
      </c>
      <c r="H224" s="78" t="s">
        <v>25</v>
      </c>
      <c r="I224" s="14"/>
      <c r="J224" s="20"/>
      <c r="K224" s="20"/>
      <c r="L224" s="20"/>
      <c r="M224" s="20"/>
      <c r="N224" s="26"/>
      <c r="O224" s="78"/>
      <c r="P224" s="78"/>
      <c r="Q224" s="20"/>
      <c r="R224" s="20" t="s">
        <v>11</v>
      </c>
      <c r="S224" s="20"/>
      <c r="T224" s="20"/>
      <c r="U224" s="20"/>
      <c r="V224" s="78"/>
      <c r="W224" s="78"/>
      <c r="X224" s="79">
        <v>45151</v>
      </c>
      <c r="Y224" s="4" t="s">
        <v>64</v>
      </c>
      <c r="Z224" s="3" t="s">
        <v>426</v>
      </c>
      <c r="AA224" s="13">
        <v>43</v>
      </c>
      <c r="AB224" s="13">
        <v>43</v>
      </c>
    </row>
    <row r="225" spans="1:28" ht="25.5" customHeight="1" outlineLevel="1" x14ac:dyDescent="0.25">
      <c r="A225" s="78">
        <v>42</v>
      </c>
      <c r="B225" s="80" t="s">
        <v>74</v>
      </c>
      <c r="C225" s="57" t="s">
        <v>66</v>
      </c>
      <c r="D225" s="3" t="s">
        <v>41</v>
      </c>
      <c r="E225" s="78" t="s">
        <v>420</v>
      </c>
      <c r="F225" s="78">
        <v>5866826</v>
      </c>
      <c r="G225" s="78" t="s">
        <v>27</v>
      </c>
      <c r="H225" s="78" t="s">
        <v>25</v>
      </c>
      <c r="I225" s="14"/>
      <c r="J225" s="20"/>
      <c r="K225" s="20"/>
      <c r="L225" s="20" t="s">
        <v>136</v>
      </c>
      <c r="M225" s="20"/>
      <c r="N225" s="26"/>
      <c r="O225" s="78"/>
      <c r="P225" s="78"/>
      <c r="Q225" s="20"/>
      <c r="R225" s="20" t="s">
        <v>11</v>
      </c>
      <c r="S225" s="20"/>
      <c r="T225" s="20"/>
      <c r="U225" s="20"/>
      <c r="V225" s="78"/>
      <c r="W225" s="78"/>
      <c r="X225" s="79">
        <v>45151</v>
      </c>
      <c r="Y225" s="4" t="s">
        <v>64</v>
      </c>
      <c r="Z225" s="3" t="s">
        <v>426</v>
      </c>
      <c r="AA225" s="13">
        <v>43</v>
      </c>
      <c r="AB225" s="13">
        <v>86</v>
      </c>
    </row>
    <row r="226" spans="1:28" ht="25.5" customHeight="1" outlineLevel="1" x14ac:dyDescent="0.25">
      <c r="A226" s="78">
        <v>44</v>
      </c>
      <c r="B226" s="80" t="s">
        <v>353</v>
      </c>
      <c r="C226" s="57" t="s">
        <v>66</v>
      </c>
      <c r="D226" s="4" t="s">
        <v>68</v>
      </c>
      <c r="E226" s="78" t="s">
        <v>1073</v>
      </c>
      <c r="F226" s="78">
        <v>4211824</v>
      </c>
      <c r="G226" s="201" t="s">
        <v>39</v>
      </c>
      <c r="H226" s="78" t="s">
        <v>25</v>
      </c>
      <c r="I226" s="14"/>
      <c r="J226" s="20"/>
      <c r="K226" s="20"/>
      <c r="L226" s="20"/>
      <c r="M226" s="20"/>
      <c r="N226" s="26" t="s">
        <v>141</v>
      </c>
      <c r="O226" s="78"/>
      <c r="P226" s="78"/>
      <c r="Q226" s="20"/>
      <c r="R226" s="20"/>
      <c r="S226" s="20"/>
      <c r="T226" s="4" t="s">
        <v>13</v>
      </c>
      <c r="U226" s="20"/>
      <c r="V226" s="78"/>
      <c r="W226" s="78"/>
      <c r="X226" s="79">
        <v>45151</v>
      </c>
      <c r="Y226" s="3" t="s">
        <v>64</v>
      </c>
      <c r="Z226" s="3" t="s">
        <v>426</v>
      </c>
      <c r="AA226" s="13">
        <v>43</v>
      </c>
      <c r="AB226" s="13">
        <v>86</v>
      </c>
    </row>
    <row r="227" spans="1:28" ht="25.5" customHeight="1" x14ac:dyDescent="0.25">
      <c r="A227" s="316" t="s">
        <v>1201</v>
      </c>
      <c r="B227" s="317"/>
      <c r="C227" s="317"/>
      <c r="D227" s="317"/>
      <c r="E227" s="317"/>
      <c r="F227" s="317"/>
      <c r="G227" s="317"/>
      <c r="H227" s="317"/>
      <c r="I227" s="317"/>
      <c r="J227" s="317"/>
      <c r="K227" s="317"/>
      <c r="L227" s="317"/>
      <c r="M227" s="317"/>
      <c r="N227" s="317"/>
      <c r="O227" s="317"/>
      <c r="P227" s="317"/>
      <c r="Q227" s="317"/>
      <c r="R227" s="317"/>
      <c r="S227" s="317"/>
      <c r="T227" s="317"/>
      <c r="U227" s="317"/>
      <c r="V227" s="317"/>
      <c r="W227" s="317"/>
      <c r="X227" s="317"/>
      <c r="Y227" s="317"/>
      <c r="Z227" s="317"/>
      <c r="AA227" s="317"/>
      <c r="AB227" s="317"/>
    </row>
    <row r="228" spans="1:28" ht="25.5" customHeight="1" outlineLevel="1" x14ac:dyDescent="0.25">
      <c r="A228" s="187">
        <v>2</v>
      </c>
      <c r="B228" s="208" t="s">
        <v>1174</v>
      </c>
      <c r="C228" s="20" t="s">
        <v>67</v>
      </c>
      <c r="D228" s="3"/>
      <c r="E228" s="189">
        <v>44775</v>
      </c>
      <c r="F228" s="190" t="s">
        <v>1035</v>
      </c>
      <c r="G228" s="187" t="s">
        <v>23</v>
      </c>
      <c r="H228" s="187" t="s">
        <v>25</v>
      </c>
      <c r="I228" s="14" t="s">
        <v>137</v>
      </c>
      <c r="J228" s="20"/>
      <c r="K228" s="20"/>
      <c r="L228" s="20"/>
      <c r="M228" s="20"/>
      <c r="N228" s="26"/>
      <c r="O228" s="187"/>
      <c r="P228" s="187"/>
      <c r="Q228" s="20"/>
      <c r="R228" s="20"/>
      <c r="S228" s="20" t="s">
        <v>12</v>
      </c>
      <c r="T228" s="20"/>
      <c r="U228" s="20"/>
      <c r="V228" s="187"/>
      <c r="W228" s="187"/>
      <c r="X228" s="189">
        <v>45157</v>
      </c>
      <c r="Y228" s="3" t="s">
        <v>64</v>
      </c>
      <c r="Z228" s="3" t="s">
        <v>1093</v>
      </c>
      <c r="AA228" s="13">
        <v>27</v>
      </c>
      <c r="AB228" s="13">
        <v>54</v>
      </c>
    </row>
    <row r="229" spans="1:28" ht="25.5" customHeight="1" outlineLevel="1" x14ac:dyDescent="0.25">
      <c r="A229" s="187">
        <v>8</v>
      </c>
      <c r="B229" s="208" t="s">
        <v>1176</v>
      </c>
      <c r="C229" s="20" t="s">
        <v>67</v>
      </c>
      <c r="D229" s="3" t="s">
        <v>91</v>
      </c>
      <c r="E229" s="189">
        <v>44648</v>
      </c>
      <c r="F229" s="190" t="s">
        <v>1087</v>
      </c>
      <c r="G229" s="187" t="s">
        <v>24</v>
      </c>
      <c r="H229" s="187" t="s">
        <v>25</v>
      </c>
      <c r="I229" s="14"/>
      <c r="J229" s="20"/>
      <c r="K229" s="20"/>
      <c r="L229" s="20"/>
      <c r="M229" s="20"/>
      <c r="N229" s="26"/>
      <c r="O229" s="187"/>
      <c r="P229" s="187"/>
      <c r="Q229" s="20"/>
      <c r="R229" s="20" t="s">
        <v>11</v>
      </c>
      <c r="S229" s="20"/>
      <c r="T229" s="20"/>
      <c r="U229" s="20"/>
      <c r="V229" s="187"/>
      <c r="W229" s="187"/>
      <c r="X229" s="189">
        <v>45157</v>
      </c>
      <c r="Y229" s="3" t="s">
        <v>64</v>
      </c>
      <c r="Z229" s="3" t="s">
        <v>1093</v>
      </c>
      <c r="AA229" s="13">
        <v>27</v>
      </c>
      <c r="AB229" s="13">
        <v>27</v>
      </c>
    </row>
    <row r="230" spans="1:28" ht="25.5" customHeight="1" outlineLevel="1" x14ac:dyDescent="0.25">
      <c r="A230" s="187">
        <v>11</v>
      </c>
      <c r="B230" s="80" t="s">
        <v>513</v>
      </c>
      <c r="C230" s="20" t="s">
        <v>67</v>
      </c>
      <c r="D230" s="3" t="s">
        <v>68</v>
      </c>
      <c r="E230" s="189">
        <v>44101</v>
      </c>
      <c r="F230" s="190" t="s">
        <v>461</v>
      </c>
      <c r="G230" s="187" t="s">
        <v>26</v>
      </c>
      <c r="H230" s="187" t="s">
        <v>25</v>
      </c>
      <c r="I230" s="14"/>
      <c r="J230" s="20"/>
      <c r="K230" s="20"/>
      <c r="L230" s="20"/>
      <c r="M230" s="20"/>
      <c r="N230" s="26"/>
      <c r="O230" s="187"/>
      <c r="P230" s="187"/>
      <c r="Q230" s="20"/>
      <c r="R230" s="20" t="s">
        <v>11</v>
      </c>
      <c r="S230" s="20"/>
      <c r="T230" s="20"/>
      <c r="U230" s="20"/>
      <c r="V230" s="187"/>
      <c r="W230" s="187"/>
      <c r="X230" s="189">
        <v>45157</v>
      </c>
      <c r="Y230" s="3" t="s">
        <v>64</v>
      </c>
      <c r="Z230" s="3" t="s">
        <v>1093</v>
      </c>
      <c r="AA230" s="13">
        <v>27</v>
      </c>
      <c r="AB230" s="13">
        <v>27</v>
      </c>
    </row>
    <row r="231" spans="1:28" ht="25.5" customHeight="1" outlineLevel="1" x14ac:dyDescent="0.25">
      <c r="A231" s="187">
        <v>12</v>
      </c>
      <c r="B231" s="208" t="s">
        <v>1177</v>
      </c>
      <c r="C231" s="20" t="s">
        <v>67</v>
      </c>
      <c r="D231" s="3" t="s">
        <v>1178</v>
      </c>
      <c r="E231" s="189">
        <v>42499</v>
      </c>
      <c r="F231" s="190" t="s">
        <v>1088</v>
      </c>
      <c r="G231" s="187" t="s">
        <v>27</v>
      </c>
      <c r="H231" s="187" t="s">
        <v>25</v>
      </c>
      <c r="I231" s="14"/>
      <c r="J231" s="20"/>
      <c r="K231" s="20" t="s">
        <v>135</v>
      </c>
      <c r="L231" s="20"/>
      <c r="M231" s="20"/>
      <c r="N231" s="26"/>
      <c r="O231" s="187"/>
      <c r="P231" s="187"/>
      <c r="Q231" s="20"/>
      <c r="R231" s="20" t="s">
        <v>11</v>
      </c>
      <c r="S231" s="20"/>
      <c r="T231" s="20"/>
      <c r="U231" s="20"/>
      <c r="V231" s="187"/>
      <c r="W231" s="187"/>
      <c r="X231" s="189">
        <v>45157</v>
      </c>
      <c r="Y231" s="3" t="s">
        <v>64</v>
      </c>
      <c r="Z231" s="3" t="s">
        <v>1093</v>
      </c>
      <c r="AA231" s="13">
        <v>27</v>
      </c>
      <c r="AB231" s="13">
        <v>54</v>
      </c>
    </row>
    <row r="232" spans="1:28" ht="25.5" customHeight="1" outlineLevel="1" x14ac:dyDescent="0.25">
      <c r="A232" s="187">
        <v>17</v>
      </c>
      <c r="B232" s="80" t="s">
        <v>1021</v>
      </c>
      <c r="C232" s="20" t="s">
        <v>66</v>
      </c>
      <c r="D232" s="3" t="s">
        <v>29</v>
      </c>
      <c r="E232" s="189">
        <v>44778</v>
      </c>
      <c r="F232" s="190" t="s">
        <v>1037</v>
      </c>
      <c r="G232" s="187" t="s">
        <v>23</v>
      </c>
      <c r="H232" s="187" t="s">
        <v>25</v>
      </c>
      <c r="I232" s="14"/>
      <c r="J232" s="20" t="s">
        <v>138</v>
      </c>
      <c r="K232" s="20"/>
      <c r="L232" s="20"/>
      <c r="M232" s="20"/>
      <c r="N232" s="26"/>
      <c r="O232" s="187"/>
      <c r="P232" s="187"/>
      <c r="Q232" s="20"/>
      <c r="R232" s="20"/>
      <c r="S232" s="20" t="s">
        <v>12</v>
      </c>
      <c r="T232" s="20"/>
      <c r="U232" s="20"/>
      <c r="V232" s="187"/>
      <c r="W232" s="187"/>
      <c r="X232" s="189">
        <v>45157</v>
      </c>
      <c r="Y232" s="3" t="s">
        <v>64</v>
      </c>
      <c r="Z232" s="3" t="s">
        <v>1093</v>
      </c>
      <c r="AA232" s="13">
        <v>27</v>
      </c>
      <c r="AB232" s="13">
        <v>54</v>
      </c>
    </row>
    <row r="233" spans="1:28" ht="25.5" customHeight="1" outlineLevel="1" x14ac:dyDescent="0.25">
      <c r="A233" s="187">
        <v>20</v>
      </c>
      <c r="B233" s="188" t="s">
        <v>1084</v>
      </c>
      <c r="C233" s="20" t="s">
        <v>66</v>
      </c>
      <c r="D233" s="3" t="s">
        <v>193</v>
      </c>
      <c r="E233" s="189">
        <v>44687</v>
      </c>
      <c r="F233" s="190" t="s">
        <v>1089</v>
      </c>
      <c r="G233" s="187" t="s">
        <v>35</v>
      </c>
      <c r="H233" s="187" t="s">
        <v>25</v>
      </c>
      <c r="I233" s="14"/>
      <c r="J233" s="20"/>
      <c r="K233" s="20"/>
      <c r="L233" s="20"/>
      <c r="M233" s="20"/>
      <c r="N233" s="26"/>
      <c r="O233" s="187"/>
      <c r="P233" s="187"/>
      <c r="Q233" s="20"/>
      <c r="R233" s="20"/>
      <c r="S233" s="20" t="s">
        <v>12</v>
      </c>
      <c r="T233" s="20"/>
      <c r="U233" s="20"/>
      <c r="V233" s="187"/>
      <c r="W233" s="187"/>
      <c r="X233" s="189">
        <v>45157</v>
      </c>
      <c r="Y233" s="3" t="s">
        <v>64</v>
      </c>
      <c r="Z233" s="3" t="s">
        <v>1093</v>
      </c>
      <c r="AA233" s="13">
        <v>27</v>
      </c>
      <c r="AB233" s="13">
        <v>27</v>
      </c>
    </row>
    <row r="234" spans="1:28" ht="25.5" customHeight="1" outlineLevel="1" x14ac:dyDescent="0.25">
      <c r="A234" s="187">
        <v>22</v>
      </c>
      <c r="B234" s="188" t="s">
        <v>1085</v>
      </c>
      <c r="C234" s="20" t="s">
        <v>66</v>
      </c>
      <c r="D234" s="3" t="s">
        <v>41</v>
      </c>
      <c r="E234" s="189">
        <v>44536</v>
      </c>
      <c r="F234" s="190" t="s">
        <v>1090</v>
      </c>
      <c r="G234" s="187" t="s">
        <v>24</v>
      </c>
      <c r="H234" s="187" t="s">
        <v>25</v>
      </c>
      <c r="I234" s="14"/>
      <c r="J234" s="20"/>
      <c r="K234" s="20"/>
      <c r="L234" s="20"/>
      <c r="M234" s="20"/>
      <c r="N234" s="26"/>
      <c r="O234" s="187"/>
      <c r="P234" s="187"/>
      <c r="Q234" s="20"/>
      <c r="R234" s="20" t="s">
        <v>11</v>
      </c>
      <c r="S234" s="20"/>
      <c r="T234" s="20"/>
      <c r="U234" s="20"/>
      <c r="V234" s="187"/>
      <c r="W234" s="187"/>
      <c r="X234" s="189">
        <v>45157</v>
      </c>
      <c r="Y234" s="3" t="s">
        <v>64</v>
      </c>
      <c r="Z234" s="3" t="s">
        <v>1093</v>
      </c>
      <c r="AA234" s="13">
        <v>27</v>
      </c>
      <c r="AB234" s="13">
        <v>27</v>
      </c>
    </row>
    <row r="235" spans="1:28" ht="25.5" customHeight="1" outlineLevel="1" x14ac:dyDescent="0.25">
      <c r="A235" s="187">
        <v>26</v>
      </c>
      <c r="B235" s="188" t="s">
        <v>1086</v>
      </c>
      <c r="C235" s="20" t="s">
        <v>66</v>
      </c>
      <c r="D235" s="3" t="s">
        <v>1232</v>
      </c>
      <c r="E235" s="189">
        <v>44269</v>
      </c>
      <c r="F235" s="190" t="s">
        <v>1091</v>
      </c>
      <c r="G235" s="187" t="s">
        <v>26</v>
      </c>
      <c r="H235" s="187" t="s">
        <v>25</v>
      </c>
      <c r="I235" s="14"/>
      <c r="J235" s="20"/>
      <c r="K235" s="20"/>
      <c r="L235" s="20"/>
      <c r="M235" s="20"/>
      <c r="N235" s="26"/>
      <c r="O235" s="187"/>
      <c r="P235" s="187"/>
      <c r="Q235" s="20"/>
      <c r="R235" s="20" t="s">
        <v>11</v>
      </c>
      <c r="S235" s="20"/>
      <c r="T235" s="20"/>
      <c r="U235" s="20"/>
      <c r="V235" s="187"/>
      <c r="W235" s="187"/>
      <c r="X235" s="189">
        <v>45157</v>
      </c>
      <c r="Y235" s="3" t="s">
        <v>64</v>
      </c>
      <c r="Z235" s="3" t="s">
        <v>1093</v>
      </c>
      <c r="AA235" s="13">
        <v>27</v>
      </c>
      <c r="AB235" s="13">
        <v>27</v>
      </c>
    </row>
    <row r="236" spans="1:28" ht="25.5" customHeight="1" outlineLevel="1" x14ac:dyDescent="0.25">
      <c r="A236" s="187">
        <v>27</v>
      </c>
      <c r="B236" s="44" t="s">
        <v>1224</v>
      </c>
      <c r="C236" s="20" t="s">
        <v>66</v>
      </c>
      <c r="D236" s="3" t="s">
        <v>73</v>
      </c>
      <c r="E236" s="189">
        <v>42885</v>
      </c>
      <c r="F236" s="190" t="s">
        <v>1092</v>
      </c>
      <c r="G236" s="187" t="s">
        <v>27</v>
      </c>
      <c r="H236" s="187" t="s">
        <v>25</v>
      </c>
      <c r="I236" s="14"/>
      <c r="J236" s="20"/>
      <c r="K236" s="20"/>
      <c r="L236" s="20" t="s">
        <v>136</v>
      </c>
      <c r="M236" s="20"/>
      <c r="N236" s="26"/>
      <c r="O236" s="187"/>
      <c r="P236" s="187"/>
      <c r="Q236" s="20"/>
      <c r="R236" s="20" t="s">
        <v>11</v>
      </c>
      <c r="S236" s="20"/>
      <c r="T236" s="20"/>
      <c r="U236" s="20"/>
      <c r="V236" s="187"/>
      <c r="W236" s="187"/>
      <c r="X236" s="189">
        <v>45157</v>
      </c>
      <c r="Y236" s="3" t="s">
        <v>64</v>
      </c>
      <c r="Z236" s="3" t="s">
        <v>1093</v>
      </c>
      <c r="AA236" s="13">
        <v>27</v>
      </c>
      <c r="AB236" s="13">
        <v>54</v>
      </c>
    </row>
    <row r="237" spans="1:28" ht="25.5" customHeight="1" outlineLevel="1" x14ac:dyDescent="0.25">
      <c r="A237" s="187">
        <v>29</v>
      </c>
      <c r="B237" s="188" t="s">
        <v>448</v>
      </c>
      <c r="C237" s="20" t="s">
        <v>66</v>
      </c>
      <c r="D237" s="3" t="s">
        <v>204</v>
      </c>
      <c r="E237" s="189">
        <v>41129</v>
      </c>
      <c r="F237" s="190" t="s">
        <v>507</v>
      </c>
      <c r="G237" s="187" t="s">
        <v>39</v>
      </c>
      <c r="H237" s="187" t="s">
        <v>25</v>
      </c>
      <c r="I237" s="14"/>
      <c r="J237" s="20"/>
      <c r="K237" s="20"/>
      <c r="L237" s="20"/>
      <c r="M237" s="20"/>
      <c r="N237" s="26" t="s">
        <v>141</v>
      </c>
      <c r="O237" s="187"/>
      <c r="P237" s="187"/>
      <c r="Q237" s="20"/>
      <c r="R237" s="20"/>
      <c r="S237" s="20"/>
      <c r="T237" s="20" t="s">
        <v>13</v>
      </c>
      <c r="U237" s="20"/>
      <c r="V237" s="187"/>
      <c r="W237" s="187"/>
      <c r="X237" s="189">
        <v>45157</v>
      </c>
      <c r="Y237" s="3" t="s">
        <v>64</v>
      </c>
      <c r="Z237" s="3" t="s">
        <v>1093</v>
      </c>
      <c r="AA237" s="13">
        <v>27</v>
      </c>
      <c r="AB237" s="13">
        <v>54</v>
      </c>
    </row>
    <row r="238" spans="1:28" ht="25.5" customHeight="1" x14ac:dyDescent="0.25">
      <c r="A238" s="307" t="s">
        <v>1202</v>
      </c>
      <c r="B238" s="308"/>
      <c r="C238" s="308"/>
      <c r="D238" s="308"/>
      <c r="E238" s="308"/>
      <c r="F238" s="308"/>
      <c r="G238" s="308"/>
      <c r="H238" s="308"/>
      <c r="I238" s="308"/>
      <c r="J238" s="308"/>
      <c r="K238" s="308"/>
      <c r="L238" s="308"/>
      <c r="M238" s="308"/>
      <c r="N238" s="308"/>
      <c r="O238" s="308"/>
      <c r="P238" s="308"/>
      <c r="Q238" s="308"/>
      <c r="R238" s="308"/>
      <c r="S238" s="308"/>
      <c r="T238" s="308"/>
      <c r="U238" s="308"/>
      <c r="V238" s="308"/>
      <c r="W238" s="308"/>
      <c r="X238" s="308"/>
      <c r="Y238" s="308"/>
      <c r="Z238" s="308"/>
      <c r="AA238" s="308"/>
      <c r="AB238" s="308"/>
    </row>
    <row r="239" spans="1:28" ht="25.5" customHeight="1" outlineLevel="1" x14ac:dyDescent="0.25">
      <c r="A239" s="46">
        <v>2</v>
      </c>
      <c r="B239" s="80" t="s">
        <v>1095</v>
      </c>
      <c r="C239" s="57" t="s">
        <v>67</v>
      </c>
      <c r="D239" s="3" t="s">
        <v>521</v>
      </c>
      <c r="E239" s="47">
        <v>44777</v>
      </c>
      <c r="F239" s="48" t="s">
        <v>1097</v>
      </c>
      <c r="G239" s="46" t="s">
        <v>23</v>
      </c>
      <c r="H239" s="46" t="s">
        <v>25</v>
      </c>
      <c r="I239" s="14"/>
      <c r="J239" s="20"/>
      <c r="K239" s="20"/>
      <c r="L239" s="20"/>
      <c r="M239" s="20"/>
      <c r="N239" s="26"/>
      <c r="O239" s="46"/>
      <c r="P239" s="46"/>
      <c r="Q239" s="46"/>
      <c r="R239" s="46"/>
      <c r="S239" s="46" t="s">
        <v>12</v>
      </c>
      <c r="T239" s="46"/>
      <c r="U239" s="46"/>
      <c r="V239" s="46"/>
      <c r="W239" s="46"/>
      <c r="X239" s="61">
        <v>45164</v>
      </c>
      <c r="Y239" s="24" t="s">
        <v>64</v>
      </c>
      <c r="Z239" s="3" t="s">
        <v>600</v>
      </c>
      <c r="AA239" s="13">
        <v>29</v>
      </c>
      <c r="AB239" s="13">
        <v>29</v>
      </c>
    </row>
    <row r="240" spans="1:28" ht="25.5" customHeight="1" outlineLevel="1" x14ac:dyDescent="0.25">
      <c r="A240" s="46">
        <v>4</v>
      </c>
      <c r="B240" s="80" t="s">
        <v>1096</v>
      </c>
      <c r="C240" s="57" t="s">
        <v>67</v>
      </c>
      <c r="D240" s="3" t="s">
        <v>521</v>
      </c>
      <c r="E240" s="47">
        <v>44750</v>
      </c>
      <c r="F240" s="48" t="s">
        <v>1098</v>
      </c>
      <c r="G240" s="46" t="s">
        <v>35</v>
      </c>
      <c r="H240" s="46" t="s">
        <v>25</v>
      </c>
      <c r="I240" s="14" t="s">
        <v>137</v>
      </c>
      <c r="J240" s="20"/>
      <c r="K240" s="20"/>
      <c r="L240" s="20"/>
      <c r="M240" s="20"/>
      <c r="N240" s="26"/>
      <c r="O240" s="46"/>
      <c r="P240" s="46"/>
      <c r="Q240" s="46"/>
      <c r="R240" s="46"/>
      <c r="S240" s="46" t="s">
        <v>12</v>
      </c>
      <c r="T240" s="46"/>
      <c r="U240" s="46"/>
      <c r="V240" s="46"/>
      <c r="W240" s="46"/>
      <c r="X240" s="61">
        <v>45164</v>
      </c>
      <c r="Y240" s="24" t="s">
        <v>64</v>
      </c>
      <c r="Z240" s="3" t="s">
        <v>600</v>
      </c>
      <c r="AA240" s="13">
        <v>29</v>
      </c>
      <c r="AB240" s="13">
        <v>58</v>
      </c>
    </row>
    <row r="241" spans="1:28" ht="25.5" customHeight="1" outlineLevel="1" x14ac:dyDescent="0.25">
      <c r="A241" s="46">
        <v>5</v>
      </c>
      <c r="B241" s="80" t="s">
        <v>585</v>
      </c>
      <c r="C241" s="57" t="s">
        <v>67</v>
      </c>
      <c r="D241" s="3" t="s">
        <v>1182</v>
      </c>
      <c r="E241" s="47">
        <v>44550</v>
      </c>
      <c r="F241" s="48" t="s">
        <v>1099</v>
      </c>
      <c r="G241" s="46" t="s">
        <v>24</v>
      </c>
      <c r="H241" s="46" t="s">
        <v>25</v>
      </c>
      <c r="I241" s="14"/>
      <c r="J241" s="20"/>
      <c r="K241" s="20"/>
      <c r="L241" s="20"/>
      <c r="M241" s="20"/>
      <c r="N241" s="26"/>
      <c r="O241" s="46"/>
      <c r="P241" s="46"/>
      <c r="Q241" s="46"/>
      <c r="R241" s="46" t="s">
        <v>11</v>
      </c>
      <c r="S241" s="46"/>
      <c r="T241" s="46"/>
      <c r="U241" s="46"/>
      <c r="V241" s="46"/>
      <c r="W241" s="46"/>
      <c r="X241" s="61">
        <v>45164</v>
      </c>
      <c r="Y241" s="24" t="s">
        <v>64</v>
      </c>
      <c r="Z241" s="3" t="s">
        <v>600</v>
      </c>
      <c r="AA241" s="13">
        <v>29</v>
      </c>
      <c r="AB241" s="13">
        <v>29</v>
      </c>
    </row>
    <row r="242" spans="1:28" ht="25.5" customHeight="1" outlineLevel="1" x14ac:dyDescent="0.25">
      <c r="A242" s="46">
        <v>6</v>
      </c>
      <c r="B242" s="208" t="s">
        <v>199</v>
      </c>
      <c r="C242" s="57" t="s">
        <v>67</v>
      </c>
      <c r="D242" s="3" t="s">
        <v>1179</v>
      </c>
      <c r="E242" s="47">
        <v>42731</v>
      </c>
      <c r="F242" s="48" t="s">
        <v>175</v>
      </c>
      <c r="G242" s="46" t="s">
        <v>26</v>
      </c>
      <c r="H242" s="46" t="s">
        <v>25</v>
      </c>
      <c r="I242" s="14"/>
      <c r="J242" s="20"/>
      <c r="K242" s="20"/>
      <c r="L242" s="20"/>
      <c r="M242" s="20"/>
      <c r="N242" s="26"/>
      <c r="O242" s="46"/>
      <c r="P242" s="46"/>
      <c r="Q242" s="46"/>
      <c r="R242" s="46" t="s">
        <v>11</v>
      </c>
      <c r="S242" s="46"/>
      <c r="T242" s="46"/>
      <c r="U242" s="46"/>
      <c r="V242" s="46"/>
      <c r="W242" s="46"/>
      <c r="X242" s="61">
        <v>45164</v>
      </c>
      <c r="Y242" s="24" t="s">
        <v>64</v>
      </c>
      <c r="Z242" s="3" t="s">
        <v>600</v>
      </c>
      <c r="AA242" s="13">
        <v>29</v>
      </c>
      <c r="AB242" s="13">
        <v>29</v>
      </c>
    </row>
    <row r="243" spans="1:28" ht="25.5" customHeight="1" outlineLevel="1" x14ac:dyDescent="0.25">
      <c r="A243" s="46">
        <v>12</v>
      </c>
      <c r="B243" s="208" t="s">
        <v>514</v>
      </c>
      <c r="C243" s="57" t="s">
        <v>67</v>
      </c>
      <c r="D243" s="3" t="s">
        <v>41</v>
      </c>
      <c r="E243" s="47">
        <v>43389</v>
      </c>
      <c r="F243" s="48" t="s">
        <v>462</v>
      </c>
      <c r="G243" s="46" t="s">
        <v>27</v>
      </c>
      <c r="H243" s="46" t="s">
        <v>25</v>
      </c>
      <c r="I243" s="14"/>
      <c r="J243" s="20"/>
      <c r="K243" s="20" t="s">
        <v>135</v>
      </c>
      <c r="L243" s="20"/>
      <c r="M243" s="20"/>
      <c r="N243" s="26"/>
      <c r="O243" s="46"/>
      <c r="P243" s="46"/>
      <c r="Q243" s="46"/>
      <c r="R243" s="46" t="s">
        <v>11</v>
      </c>
      <c r="S243" s="46"/>
      <c r="T243" s="46"/>
      <c r="U243" s="46"/>
      <c r="V243" s="46"/>
      <c r="W243" s="46"/>
      <c r="X243" s="61">
        <v>45164</v>
      </c>
      <c r="Y243" s="24" t="s">
        <v>64</v>
      </c>
      <c r="Z243" s="3" t="s">
        <v>600</v>
      </c>
      <c r="AA243" s="13">
        <v>29</v>
      </c>
      <c r="AB243" s="13">
        <v>58</v>
      </c>
    </row>
    <row r="244" spans="1:28" ht="25.5" customHeight="1" outlineLevel="1" x14ac:dyDescent="0.25">
      <c r="A244" s="46">
        <v>15</v>
      </c>
      <c r="B244" s="208" t="s">
        <v>1229</v>
      </c>
      <c r="C244" s="57" t="s">
        <v>66</v>
      </c>
      <c r="D244" s="3"/>
      <c r="E244" s="47">
        <v>44775</v>
      </c>
      <c r="F244" s="48" t="s">
        <v>1036</v>
      </c>
      <c r="G244" s="46" t="s">
        <v>23</v>
      </c>
      <c r="H244" s="46" t="s">
        <v>25</v>
      </c>
      <c r="I244" s="14"/>
      <c r="J244" s="20" t="s">
        <v>138</v>
      </c>
      <c r="K244" s="20"/>
      <c r="L244" s="20"/>
      <c r="M244" s="20"/>
      <c r="N244" s="26"/>
      <c r="O244" s="46"/>
      <c r="P244" s="46"/>
      <c r="Q244" s="46"/>
      <c r="R244" s="46"/>
      <c r="S244" s="46" t="s">
        <v>12</v>
      </c>
      <c r="T244" s="46"/>
      <c r="U244" s="46"/>
      <c r="V244" s="46"/>
      <c r="W244" s="46"/>
      <c r="X244" s="61">
        <v>45164</v>
      </c>
      <c r="Y244" s="24" t="s">
        <v>64</v>
      </c>
      <c r="Z244" s="3" t="s">
        <v>600</v>
      </c>
      <c r="AA244" s="13">
        <v>29</v>
      </c>
      <c r="AB244" s="13">
        <v>58</v>
      </c>
    </row>
    <row r="245" spans="1:28" ht="25.5" customHeight="1" outlineLevel="1" x14ac:dyDescent="0.25">
      <c r="A245" s="46">
        <v>20</v>
      </c>
      <c r="B245" s="208" t="s">
        <v>1233</v>
      </c>
      <c r="C245" s="57" t="s">
        <v>66</v>
      </c>
      <c r="D245" s="3" t="s">
        <v>521</v>
      </c>
      <c r="E245" s="47">
        <v>44777</v>
      </c>
      <c r="F245" s="48" t="s">
        <v>1100</v>
      </c>
      <c r="G245" s="46" t="s">
        <v>35</v>
      </c>
      <c r="H245" s="46" t="s">
        <v>25</v>
      </c>
      <c r="I245" s="14"/>
      <c r="J245" s="20"/>
      <c r="K245" s="20"/>
      <c r="L245" s="20"/>
      <c r="M245" s="20"/>
      <c r="N245" s="26"/>
      <c r="O245" s="46"/>
      <c r="P245" s="46"/>
      <c r="Q245" s="46"/>
      <c r="R245" s="46"/>
      <c r="S245" s="46" t="s">
        <v>12</v>
      </c>
      <c r="T245" s="46"/>
      <c r="U245" s="46"/>
      <c r="V245" s="46"/>
      <c r="W245" s="46"/>
      <c r="X245" s="61">
        <v>45164</v>
      </c>
      <c r="Y245" s="24" t="s">
        <v>64</v>
      </c>
      <c r="Z245" s="3" t="s">
        <v>600</v>
      </c>
      <c r="AA245" s="13">
        <v>29</v>
      </c>
      <c r="AB245" s="13">
        <v>29</v>
      </c>
    </row>
    <row r="246" spans="1:28" ht="25.5" customHeight="1" outlineLevel="1" x14ac:dyDescent="0.25">
      <c r="A246" s="46">
        <v>22</v>
      </c>
      <c r="B246" s="208" t="s">
        <v>1234</v>
      </c>
      <c r="C246" s="57" t="s">
        <v>66</v>
      </c>
      <c r="D246" s="3" t="s">
        <v>70</v>
      </c>
      <c r="E246" s="47">
        <v>44595</v>
      </c>
      <c r="F246" s="48" t="s">
        <v>1101</v>
      </c>
      <c r="G246" s="46" t="s">
        <v>24</v>
      </c>
      <c r="H246" s="46" t="s">
        <v>25</v>
      </c>
      <c r="I246" s="14"/>
      <c r="J246" s="20"/>
      <c r="K246" s="20"/>
      <c r="L246" s="20"/>
      <c r="M246" s="20"/>
      <c r="N246" s="26"/>
      <c r="O246" s="46"/>
      <c r="P246" s="46"/>
      <c r="Q246" s="46"/>
      <c r="R246" s="46" t="s">
        <v>11</v>
      </c>
      <c r="S246" s="46"/>
      <c r="T246" s="46"/>
      <c r="U246" s="46"/>
      <c r="V246" s="46"/>
      <c r="W246" s="46"/>
      <c r="X246" s="61">
        <v>45164</v>
      </c>
      <c r="Y246" s="24" t="s">
        <v>64</v>
      </c>
      <c r="Z246" s="3" t="s">
        <v>600</v>
      </c>
      <c r="AA246" s="13">
        <v>29</v>
      </c>
      <c r="AB246" s="13">
        <v>29</v>
      </c>
    </row>
    <row r="247" spans="1:28" ht="25.5" customHeight="1" outlineLevel="1" x14ac:dyDescent="0.25">
      <c r="A247" s="46">
        <v>23</v>
      </c>
      <c r="B247" s="208" t="s">
        <v>1235</v>
      </c>
      <c r="C247" s="57" t="s">
        <v>66</v>
      </c>
      <c r="D247" s="3" t="s">
        <v>515</v>
      </c>
      <c r="E247" s="47">
        <v>43185</v>
      </c>
      <c r="F247" s="48" t="s">
        <v>1102</v>
      </c>
      <c r="G247" s="46" t="s">
        <v>26</v>
      </c>
      <c r="H247" s="46" t="s">
        <v>25</v>
      </c>
      <c r="I247" s="14"/>
      <c r="J247" s="20"/>
      <c r="K247" s="20"/>
      <c r="L247" s="20" t="s">
        <v>136</v>
      </c>
      <c r="M247" s="20"/>
      <c r="N247" s="26"/>
      <c r="O247" s="46"/>
      <c r="P247" s="46"/>
      <c r="Q247" s="46"/>
      <c r="R247" s="46" t="s">
        <v>11</v>
      </c>
      <c r="S247" s="46"/>
      <c r="T247" s="46"/>
      <c r="U247" s="46"/>
      <c r="V247" s="46"/>
      <c r="W247" s="46"/>
      <c r="X247" s="61">
        <v>45164</v>
      </c>
      <c r="Y247" s="24" t="s">
        <v>64</v>
      </c>
      <c r="Z247" s="3" t="s">
        <v>600</v>
      </c>
      <c r="AA247" s="13">
        <v>29</v>
      </c>
      <c r="AB247" s="13">
        <v>58</v>
      </c>
    </row>
    <row r="248" spans="1:28" ht="25.5" customHeight="1" outlineLevel="1" x14ac:dyDescent="0.25">
      <c r="A248" s="46">
        <v>27</v>
      </c>
      <c r="B248" s="208" t="s">
        <v>1236</v>
      </c>
      <c r="C248" s="57" t="s">
        <v>66</v>
      </c>
      <c r="D248" s="3" t="s">
        <v>1237</v>
      </c>
      <c r="E248" s="47">
        <v>43535</v>
      </c>
      <c r="F248" s="48" t="s">
        <v>1103</v>
      </c>
      <c r="G248" s="46" t="s">
        <v>27</v>
      </c>
      <c r="H248" s="46" t="s">
        <v>25</v>
      </c>
      <c r="I248" s="14"/>
      <c r="J248" s="20"/>
      <c r="K248" s="20"/>
      <c r="L248" s="20"/>
      <c r="M248" s="20"/>
      <c r="N248" s="26"/>
      <c r="O248" s="46"/>
      <c r="P248" s="46"/>
      <c r="Q248" s="46"/>
      <c r="R248" s="46" t="s">
        <v>11</v>
      </c>
      <c r="S248" s="46"/>
      <c r="T248" s="46"/>
      <c r="U248" s="46"/>
      <c r="V248" s="46"/>
      <c r="W248" s="46"/>
      <c r="X248" s="61">
        <v>45164</v>
      </c>
      <c r="Y248" s="24" t="s">
        <v>64</v>
      </c>
      <c r="Z248" s="3" t="s">
        <v>600</v>
      </c>
      <c r="AA248" s="13">
        <v>29</v>
      </c>
      <c r="AB248" s="13">
        <v>29</v>
      </c>
    </row>
    <row r="249" spans="1:28" ht="25.5" customHeight="1" outlineLevel="1" x14ac:dyDescent="0.25">
      <c r="A249" s="46">
        <v>31</v>
      </c>
      <c r="B249" s="208" t="s">
        <v>1152</v>
      </c>
      <c r="C249" s="20" t="s">
        <v>66</v>
      </c>
      <c r="D249" s="3" t="s">
        <v>1153</v>
      </c>
      <c r="E249" s="61">
        <v>42072</v>
      </c>
      <c r="F249" s="62" t="s">
        <v>1154</v>
      </c>
      <c r="G249" s="60" t="s">
        <v>39</v>
      </c>
      <c r="H249" s="60" t="s">
        <v>25</v>
      </c>
      <c r="I249" s="14"/>
      <c r="J249" s="20"/>
      <c r="K249" s="20"/>
      <c r="L249" s="20"/>
      <c r="M249" s="20"/>
      <c r="N249" s="26" t="s">
        <v>141</v>
      </c>
      <c r="O249" s="46"/>
      <c r="P249" s="46"/>
      <c r="Q249" s="46"/>
      <c r="R249" s="46"/>
      <c r="S249" s="46"/>
      <c r="T249" s="46" t="s">
        <v>13</v>
      </c>
      <c r="U249" s="46"/>
      <c r="V249" s="46"/>
      <c r="W249" s="46"/>
      <c r="X249" s="61">
        <v>45164</v>
      </c>
      <c r="Y249" s="24" t="s">
        <v>64</v>
      </c>
      <c r="Z249" s="3" t="s">
        <v>600</v>
      </c>
      <c r="AA249" s="13">
        <v>29</v>
      </c>
      <c r="AB249" s="13">
        <v>29</v>
      </c>
    </row>
    <row r="250" spans="1:28" ht="25.5" customHeight="1" x14ac:dyDescent="0.25">
      <c r="A250" s="307" t="s">
        <v>1203</v>
      </c>
      <c r="B250" s="308"/>
      <c r="C250" s="308"/>
      <c r="D250" s="308"/>
      <c r="E250" s="308"/>
      <c r="F250" s="308"/>
      <c r="G250" s="308"/>
      <c r="H250" s="308"/>
      <c r="I250" s="308"/>
      <c r="J250" s="308"/>
      <c r="K250" s="308"/>
      <c r="L250" s="308"/>
      <c r="M250" s="308"/>
      <c r="N250" s="308"/>
      <c r="O250" s="308"/>
      <c r="P250" s="308"/>
      <c r="Q250" s="308"/>
      <c r="R250" s="308"/>
      <c r="S250" s="308"/>
      <c r="T250" s="308"/>
      <c r="U250" s="308"/>
      <c r="V250" s="308"/>
      <c r="W250" s="308"/>
      <c r="X250" s="308"/>
      <c r="Y250" s="308"/>
      <c r="Z250" s="308"/>
      <c r="AA250" s="308"/>
      <c r="AB250" s="308"/>
    </row>
    <row r="251" spans="1:28" ht="25.5" customHeight="1" outlineLevel="1" x14ac:dyDescent="0.25">
      <c r="A251" s="187">
        <v>5</v>
      </c>
      <c r="B251" s="212" t="s">
        <v>1155</v>
      </c>
      <c r="C251" s="20" t="s">
        <v>67</v>
      </c>
      <c r="D251" s="3" t="s">
        <v>29</v>
      </c>
      <c r="E251" s="189">
        <v>43902</v>
      </c>
      <c r="F251" s="190" t="s">
        <v>1105</v>
      </c>
      <c r="G251" s="187" t="s">
        <v>27</v>
      </c>
      <c r="H251" s="187" t="s">
        <v>25</v>
      </c>
      <c r="I251" s="14"/>
      <c r="J251" s="20"/>
      <c r="K251" s="20" t="s">
        <v>135</v>
      </c>
      <c r="L251" s="20"/>
      <c r="M251" s="20"/>
      <c r="N251" s="26"/>
      <c r="O251" s="46"/>
      <c r="P251" s="46"/>
      <c r="Q251" s="46"/>
      <c r="R251" s="46" t="s">
        <v>11</v>
      </c>
      <c r="S251" s="46"/>
      <c r="T251" s="46"/>
      <c r="U251" s="46"/>
      <c r="V251" s="46"/>
      <c r="W251" s="46"/>
      <c r="X251" s="189">
        <v>45185</v>
      </c>
      <c r="Y251" s="3" t="s">
        <v>11</v>
      </c>
      <c r="Z251" s="3" t="s">
        <v>988</v>
      </c>
      <c r="AA251" s="13">
        <v>11</v>
      </c>
      <c r="AB251" s="13">
        <v>11</v>
      </c>
    </row>
    <row r="252" spans="1:28" ht="25.5" customHeight="1" outlineLevel="1" x14ac:dyDescent="0.25">
      <c r="A252" s="187">
        <v>8</v>
      </c>
      <c r="B252" s="188" t="s">
        <v>1104</v>
      </c>
      <c r="C252" s="20" t="s">
        <v>66</v>
      </c>
      <c r="D252" s="3" t="s">
        <v>1238</v>
      </c>
      <c r="E252" s="189">
        <v>44815</v>
      </c>
      <c r="F252" s="190" t="s">
        <v>1106</v>
      </c>
      <c r="G252" s="187" t="s">
        <v>23</v>
      </c>
      <c r="H252" s="187" t="s">
        <v>25</v>
      </c>
      <c r="I252" s="14"/>
      <c r="J252" s="20" t="s">
        <v>138</v>
      </c>
      <c r="K252" s="20"/>
      <c r="L252" s="20"/>
      <c r="M252" s="20"/>
      <c r="N252" s="26"/>
      <c r="O252" s="46"/>
      <c r="P252" s="46"/>
      <c r="Q252" s="46"/>
      <c r="R252" s="46"/>
      <c r="S252" s="46" t="s">
        <v>12</v>
      </c>
      <c r="T252" s="46"/>
      <c r="U252" s="46"/>
      <c r="V252" s="46"/>
      <c r="W252" s="46"/>
      <c r="X252" s="189">
        <v>45185</v>
      </c>
      <c r="Y252" s="3" t="s">
        <v>11</v>
      </c>
      <c r="Z252" s="3" t="s">
        <v>988</v>
      </c>
      <c r="AA252" s="13">
        <v>11</v>
      </c>
      <c r="AB252" s="13">
        <v>11</v>
      </c>
    </row>
    <row r="253" spans="1:28" ht="25.5" customHeight="1" outlineLevel="1" x14ac:dyDescent="0.25">
      <c r="A253" s="187">
        <v>10</v>
      </c>
      <c r="B253" s="208" t="s">
        <v>1236</v>
      </c>
      <c r="C253" s="20" t="s">
        <v>66</v>
      </c>
      <c r="D253" s="3" t="s">
        <v>1237</v>
      </c>
      <c r="E253" s="189">
        <v>43535</v>
      </c>
      <c r="F253" s="190" t="s">
        <v>1103</v>
      </c>
      <c r="G253" s="187" t="s">
        <v>27</v>
      </c>
      <c r="H253" s="187" t="s">
        <v>25</v>
      </c>
      <c r="I253" s="14"/>
      <c r="J253" s="20"/>
      <c r="K253" s="20"/>
      <c r="L253" s="20" t="s">
        <v>136</v>
      </c>
      <c r="M253" s="20"/>
      <c r="N253" s="26"/>
      <c r="O253" s="46"/>
      <c r="P253" s="46"/>
      <c r="Q253" s="46"/>
      <c r="R253" s="46" t="s">
        <v>11</v>
      </c>
      <c r="S253" s="46"/>
      <c r="T253" s="46"/>
      <c r="U253" s="46"/>
      <c r="V253" s="46"/>
      <c r="W253" s="46"/>
      <c r="X253" s="189">
        <v>45185</v>
      </c>
      <c r="Y253" s="3" t="s">
        <v>11</v>
      </c>
      <c r="Z253" s="3" t="s">
        <v>988</v>
      </c>
      <c r="AA253" s="13">
        <v>11</v>
      </c>
      <c r="AB253" s="13">
        <v>11</v>
      </c>
    </row>
    <row r="254" spans="1:28" ht="25.5" customHeight="1" x14ac:dyDescent="0.25">
      <c r="A254" s="307" t="s">
        <v>1204</v>
      </c>
      <c r="B254" s="308"/>
      <c r="C254" s="308"/>
      <c r="D254" s="308"/>
      <c r="E254" s="308"/>
      <c r="F254" s="308"/>
      <c r="G254" s="308"/>
      <c r="H254" s="308"/>
      <c r="I254" s="308"/>
      <c r="J254" s="308"/>
      <c r="K254" s="308"/>
      <c r="L254" s="308"/>
      <c r="M254" s="308"/>
      <c r="N254" s="308"/>
      <c r="O254" s="308"/>
      <c r="P254" s="308"/>
      <c r="Q254" s="308"/>
      <c r="R254" s="308"/>
      <c r="S254" s="308"/>
      <c r="T254" s="308"/>
      <c r="U254" s="308"/>
      <c r="V254" s="308"/>
      <c r="W254" s="308"/>
      <c r="X254" s="308"/>
      <c r="Y254" s="308"/>
      <c r="Z254" s="308"/>
      <c r="AA254" s="308"/>
      <c r="AB254" s="308"/>
    </row>
    <row r="255" spans="1:28" ht="25.5" customHeight="1" outlineLevel="1" x14ac:dyDescent="0.25">
      <c r="A255" s="46">
        <v>11</v>
      </c>
      <c r="B255" s="80" t="s">
        <v>1107</v>
      </c>
      <c r="C255" s="20" t="s">
        <v>67</v>
      </c>
      <c r="D255" s="3" t="s">
        <v>1175</v>
      </c>
      <c r="E255" s="47">
        <v>44767</v>
      </c>
      <c r="F255" s="48" t="s">
        <v>1108</v>
      </c>
      <c r="G255" s="46" t="s">
        <v>23</v>
      </c>
      <c r="H255" s="46" t="s">
        <v>25</v>
      </c>
      <c r="I255" s="14"/>
      <c r="J255" s="20"/>
      <c r="K255" s="20"/>
      <c r="L255" s="20"/>
      <c r="M255" s="20"/>
      <c r="N255" s="26"/>
      <c r="O255" s="46"/>
      <c r="P255" s="46"/>
      <c r="Q255" s="46"/>
      <c r="R255" s="46"/>
      <c r="S255" s="46" t="s">
        <v>12</v>
      </c>
      <c r="T255" s="46"/>
      <c r="U255" s="46"/>
      <c r="V255" s="46"/>
      <c r="W255" s="46"/>
      <c r="X255" s="47">
        <v>45185</v>
      </c>
      <c r="Y255" s="3" t="s">
        <v>64</v>
      </c>
      <c r="Z255" s="3" t="s">
        <v>1113</v>
      </c>
      <c r="AA255" s="13">
        <v>72</v>
      </c>
      <c r="AB255" s="13">
        <v>72</v>
      </c>
    </row>
    <row r="256" spans="1:28" ht="25.5" customHeight="1" outlineLevel="1" x14ac:dyDescent="0.25">
      <c r="A256" s="46">
        <v>14</v>
      </c>
      <c r="B256" s="210" t="s">
        <v>770</v>
      </c>
      <c r="C256" s="20" t="s">
        <v>67</v>
      </c>
      <c r="D256" s="3" t="s">
        <v>793</v>
      </c>
      <c r="E256" s="47">
        <v>44649</v>
      </c>
      <c r="F256" s="48" t="s">
        <v>990</v>
      </c>
      <c r="G256" s="46" t="s">
        <v>35</v>
      </c>
      <c r="H256" s="46" t="s">
        <v>25</v>
      </c>
      <c r="I256" s="14" t="s">
        <v>137</v>
      </c>
      <c r="J256" s="20"/>
      <c r="K256" s="20"/>
      <c r="L256" s="20"/>
      <c r="M256" s="20"/>
      <c r="N256" s="26"/>
      <c r="O256" s="46"/>
      <c r="P256" s="46"/>
      <c r="Q256" s="46"/>
      <c r="R256" s="46"/>
      <c r="S256" s="46" t="s">
        <v>12</v>
      </c>
      <c r="T256" s="46"/>
      <c r="U256" s="46"/>
      <c r="V256" s="46"/>
      <c r="W256" s="46"/>
      <c r="X256" s="47">
        <v>45185</v>
      </c>
      <c r="Y256" s="3" t="s">
        <v>64</v>
      </c>
      <c r="Z256" s="3" t="s">
        <v>1113</v>
      </c>
      <c r="AA256" s="13">
        <v>72</v>
      </c>
      <c r="AB256" s="13">
        <v>144</v>
      </c>
    </row>
    <row r="257" spans="1:28" ht="25.5" customHeight="1" outlineLevel="1" x14ac:dyDescent="0.25">
      <c r="A257" s="46">
        <v>15</v>
      </c>
      <c r="B257" s="80" t="s">
        <v>649</v>
      </c>
      <c r="C257" s="20" t="s">
        <v>67</v>
      </c>
      <c r="D257" s="3" t="s">
        <v>687</v>
      </c>
      <c r="E257" s="47">
        <v>44503</v>
      </c>
      <c r="F257" s="48" t="s">
        <v>997</v>
      </c>
      <c r="G257" s="46" t="s">
        <v>24</v>
      </c>
      <c r="H257" s="46" t="s">
        <v>25</v>
      </c>
      <c r="I257" s="14"/>
      <c r="J257" s="20"/>
      <c r="K257" s="20"/>
      <c r="L257" s="20"/>
      <c r="M257" s="20"/>
      <c r="N257" s="26"/>
      <c r="O257" s="46"/>
      <c r="P257" s="46"/>
      <c r="Q257" s="46"/>
      <c r="R257" s="3" t="s">
        <v>11</v>
      </c>
      <c r="S257" s="46"/>
      <c r="T257" s="46"/>
      <c r="U257" s="46"/>
      <c r="V257" s="46"/>
      <c r="W257" s="46"/>
      <c r="X257" s="47">
        <v>45185</v>
      </c>
      <c r="Y257" s="3" t="s">
        <v>64</v>
      </c>
      <c r="Z257" s="3" t="s">
        <v>1113</v>
      </c>
      <c r="AA257" s="13">
        <v>72</v>
      </c>
      <c r="AB257" s="13">
        <v>72</v>
      </c>
    </row>
    <row r="258" spans="1:28" ht="25.5" customHeight="1" outlineLevel="1" x14ac:dyDescent="0.25">
      <c r="A258" s="46">
        <v>24</v>
      </c>
      <c r="B258" s="80" t="s">
        <v>213</v>
      </c>
      <c r="C258" s="20" t="s">
        <v>67</v>
      </c>
      <c r="D258" s="3" t="s">
        <v>688</v>
      </c>
      <c r="E258" s="47">
        <v>44267</v>
      </c>
      <c r="F258" s="48" t="s">
        <v>781</v>
      </c>
      <c r="G258" s="46" t="s">
        <v>26</v>
      </c>
      <c r="H258" s="46" t="s">
        <v>25</v>
      </c>
      <c r="I258" s="14"/>
      <c r="J258" s="20"/>
      <c r="K258" s="20"/>
      <c r="L258" s="20"/>
      <c r="M258" s="20"/>
      <c r="N258" s="26"/>
      <c r="O258" s="46"/>
      <c r="P258" s="46"/>
      <c r="Q258" s="46"/>
      <c r="R258" s="46" t="s">
        <v>11</v>
      </c>
      <c r="S258" s="46"/>
      <c r="T258" s="46"/>
      <c r="U258" s="46"/>
      <c r="V258" s="46"/>
      <c r="W258" s="46"/>
      <c r="X258" s="47">
        <v>45185</v>
      </c>
      <c r="Y258" s="3" t="s">
        <v>64</v>
      </c>
      <c r="Z258" s="3" t="s">
        <v>1113</v>
      </c>
      <c r="AA258" s="13">
        <v>72</v>
      </c>
      <c r="AB258" s="13">
        <v>72</v>
      </c>
    </row>
    <row r="259" spans="1:28" ht="25.5" customHeight="1" outlineLevel="1" x14ac:dyDescent="0.25">
      <c r="A259" s="46">
        <v>25</v>
      </c>
      <c r="B259" s="80" t="s">
        <v>215</v>
      </c>
      <c r="C259" s="20" t="s">
        <v>67</v>
      </c>
      <c r="D259" s="3" t="s">
        <v>266</v>
      </c>
      <c r="E259" s="47">
        <v>42492</v>
      </c>
      <c r="F259" s="48" t="s">
        <v>54</v>
      </c>
      <c r="G259" s="46" t="s">
        <v>53</v>
      </c>
      <c r="H259" s="46" t="s">
        <v>25</v>
      </c>
      <c r="I259" s="14"/>
      <c r="J259" s="20"/>
      <c r="K259" s="20"/>
      <c r="L259" s="20"/>
      <c r="M259" s="20"/>
      <c r="N259" s="26"/>
      <c r="O259" s="46"/>
      <c r="P259" s="46"/>
      <c r="Q259" s="46"/>
      <c r="R259" s="46" t="s">
        <v>11</v>
      </c>
      <c r="S259" s="46"/>
      <c r="T259" s="46"/>
      <c r="U259" s="46"/>
      <c r="V259" s="46"/>
      <c r="W259" s="46"/>
      <c r="X259" s="47">
        <v>45185</v>
      </c>
      <c r="Y259" s="3" t="s">
        <v>64</v>
      </c>
      <c r="Z259" s="3" t="s">
        <v>1113</v>
      </c>
      <c r="AA259" s="13">
        <v>72</v>
      </c>
      <c r="AB259" s="13">
        <v>72</v>
      </c>
    </row>
    <row r="260" spans="1:28" ht="25.5" customHeight="1" outlineLevel="1" x14ac:dyDescent="0.25">
      <c r="A260" s="46">
        <v>30</v>
      </c>
      <c r="B260" s="88" t="s">
        <v>1075</v>
      </c>
      <c r="C260" s="20" t="s">
        <v>67</v>
      </c>
      <c r="D260" s="3" t="s">
        <v>1133</v>
      </c>
      <c r="E260" s="47">
        <v>43914</v>
      </c>
      <c r="F260" s="48" t="s">
        <v>1046</v>
      </c>
      <c r="G260" s="46" t="s">
        <v>27</v>
      </c>
      <c r="H260" s="46" t="s">
        <v>25</v>
      </c>
      <c r="I260" s="14"/>
      <c r="J260" s="20"/>
      <c r="K260" s="20" t="s">
        <v>135</v>
      </c>
      <c r="L260" s="20"/>
      <c r="M260" s="20"/>
      <c r="N260" s="26"/>
      <c r="O260" s="46"/>
      <c r="P260" s="46"/>
      <c r="Q260" s="46"/>
      <c r="R260" s="46" t="s">
        <v>11</v>
      </c>
      <c r="S260" s="46"/>
      <c r="T260" s="46"/>
      <c r="U260" s="46"/>
      <c r="V260" s="46"/>
      <c r="W260" s="46"/>
      <c r="X260" s="47">
        <v>45185</v>
      </c>
      <c r="Y260" s="3" t="s">
        <v>64</v>
      </c>
      <c r="Z260" s="3" t="s">
        <v>1113</v>
      </c>
      <c r="AA260" s="13">
        <v>72</v>
      </c>
      <c r="AB260" s="13">
        <v>144</v>
      </c>
    </row>
    <row r="261" spans="1:28" ht="25.5" customHeight="1" outlineLevel="1" x14ac:dyDescent="0.25">
      <c r="A261" s="46">
        <v>33</v>
      </c>
      <c r="B261" s="80" t="s">
        <v>1239</v>
      </c>
      <c r="C261" s="20" t="s">
        <v>67</v>
      </c>
      <c r="D261" s="3" t="s">
        <v>124</v>
      </c>
      <c r="E261" s="47">
        <v>41889</v>
      </c>
      <c r="F261" s="48" t="s">
        <v>1109</v>
      </c>
      <c r="G261" s="46" t="s">
        <v>39</v>
      </c>
      <c r="H261" s="46" t="s">
        <v>25</v>
      </c>
      <c r="I261" s="14"/>
      <c r="J261" s="20"/>
      <c r="K261" s="20"/>
      <c r="L261" s="20"/>
      <c r="M261" s="20" t="s">
        <v>140</v>
      </c>
      <c r="N261" s="26"/>
      <c r="O261" s="46"/>
      <c r="P261" s="46"/>
      <c r="Q261" s="46"/>
      <c r="R261" s="46"/>
      <c r="S261" s="46"/>
      <c r="T261" s="46" t="s">
        <v>13</v>
      </c>
      <c r="U261" s="46"/>
      <c r="V261" s="46"/>
      <c r="W261" s="46"/>
      <c r="X261" s="47">
        <v>45185</v>
      </c>
      <c r="Y261" s="3" t="s">
        <v>64</v>
      </c>
      <c r="Z261" s="3" t="s">
        <v>1113</v>
      </c>
      <c r="AA261" s="13">
        <v>72</v>
      </c>
      <c r="AB261" s="13">
        <v>144</v>
      </c>
    </row>
    <row r="262" spans="1:28" ht="25.5" customHeight="1" outlineLevel="1" x14ac:dyDescent="0.25">
      <c r="A262" s="46">
        <v>46</v>
      </c>
      <c r="B262" s="80" t="s">
        <v>1055</v>
      </c>
      <c r="C262" s="20" t="s">
        <v>66</v>
      </c>
      <c r="D262" s="3" t="s">
        <v>44</v>
      </c>
      <c r="E262" s="47">
        <v>44834</v>
      </c>
      <c r="F262" s="48" t="s">
        <v>1057</v>
      </c>
      <c r="G262" s="46" t="s">
        <v>23</v>
      </c>
      <c r="H262" s="46" t="s">
        <v>25</v>
      </c>
      <c r="I262" s="14"/>
      <c r="J262" s="20" t="s">
        <v>138</v>
      </c>
      <c r="K262" s="20"/>
      <c r="L262" s="20"/>
      <c r="M262" s="20"/>
      <c r="N262" s="26"/>
      <c r="O262" s="46"/>
      <c r="P262" s="46"/>
      <c r="Q262" s="46"/>
      <c r="R262" s="46"/>
      <c r="S262" s="20" t="s">
        <v>12</v>
      </c>
      <c r="T262" s="46"/>
      <c r="U262" s="46"/>
      <c r="V262" s="46"/>
      <c r="W262" s="46"/>
      <c r="X262" s="47">
        <v>45185</v>
      </c>
      <c r="Y262" s="3" t="s">
        <v>64</v>
      </c>
      <c r="Z262" s="3" t="s">
        <v>1113</v>
      </c>
      <c r="AA262" s="13">
        <v>72</v>
      </c>
      <c r="AB262" s="13">
        <v>144</v>
      </c>
    </row>
    <row r="263" spans="1:28" ht="25.5" customHeight="1" outlineLevel="1" x14ac:dyDescent="0.25">
      <c r="A263" s="46">
        <v>50</v>
      </c>
      <c r="B263" s="80" t="s">
        <v>1240</v>
      </c>
      <c r="C263" s="20" t="s">
        <v>66</v>
      </c>
      <c r="D263" s="3" t="s">
        <v>70</v>
      </c>
      <c r="E263" s="47">
        <v>44652</v>
      </c>
      <c r="F263" s="48" t="s">
        <v>1110</v>
      </c>
      <c r="G263" s="46" t="s">
        <v>35</v>
      </c>
      <c r="H263" s="46" t="s">
        <v>25</v>
      </c>
      <c r="I263" s="14"/>
      <c r="J263" s="20"/>
      <c r="K263" s="20"/>
      <c r="L263" s="20"/>
      <c r="M263" s="20"/>
      <c r="N263" s="26"/>
      <c r="O263" s="46"/>
      <c r="P263" s="46"/>
      <c r="Q263" s="46"/>
      <c r="R263" s="46"/>
      <c r="S263" s="46" t="s">
        <v>12</v>
      </c>
      <c r="T263" s="46"/>
      <c r="U263" s="46"/>
      <c r="V263" s="46"/>
      <c r="W263" s="46"/>
      <c r="X263" s="47">
        <v>45185</v>
      </c>
      <c r="Y263" s="3" t="s">
        <v>64</v>
      </c>
      <c r="Z263" s="3" t="s">
        <v>1113</v>
      </c>
      <c r="AA263" s="13">
        <v>72</v>
      </c>
      <c r="AB263" s="13">
        <v>72</v>
      </c>
    </row>
    <row r="264" spans="1:28" ht="25.5" customHeight="1" outlineLevel="1" x14ac:dyDescent="0.25">
      <c r="A264" s="46">
        <v>54</v>
      </c>
      <c r="B264" s="80" t="s">
        <v>1246</v>
      </c>
      <c r="C264" s="20" t="s">
        <v>66</v>
      </c>
      <c r="D264" s="3" t="s">
        <v>70</v>
      </c>
      <c r="E264" s="47">
        <v>44652</v>
      </c>
      <c r="F264" s="48" t="s">
        <v>1111</v>
      </c>
      <c r="G264" s="46" t="s">
        <v>24</v>
      </c>
      <c r="H264" s="46" t="s">
        <v>25</v>
      </c>
      <c r="I264" s="14"/>
      <c r="J264" s="20"/>
      <c r="K264" s="20"/>
      <c r="L264" s="20"/>
      <c r="M264" s="20"/>
      <c r="N264" s="26"/>
      <c r="O264" s="46"/>
      <c r="P264" s="46"/>
      <c r="Q264" s="46"/>
      <c r="R264" s="46" t="s">
        <v>11</v>
      </c>
      <c r="S264" s="46"/>
      <c r="T264" s="46"/>
      <c r="U264" s="46"/>
      <c r="V264" s="46"/>
      <c r="W264" s="46"/>
      <c r="X264" s="47">
        <v>45185</v>
      </c>
      <c r="Y264" s="3" t="s">
        <v>64</v>
      </c>
      <c r="Z264" s="3" t="s">
        <v>1113</v>
      </c>
      <c r="AA264" s="13">
        <v>72</v>
      </c>
      <c r="AB264" s="13">
        <v>72</v>
      </c>
    </row>
    <row r="265" spans="1:28" ht="25.5" customHeight="1" outlineLevel="1" x14ac:dyDescent="0.25">
      <c r="A265" s="46">
        <v>61</v>
      </c>
      <c r="B265" s="208" t="s">
        <v>1235</v>
      </c>
      <c r="C265" s="20" t="s">
        <v>66</v>
      </c>
      <c r="D265" s="3" t="s">
        <v>515</v>
      </c>
      <c r="E265" s="47">
        <v>43185</v>
      </c>
      <c r="F265" s="48" t="s">
        <v>1102</v>
      </c>
      <c r="G265" s="46" t="s">
        <v>26</v>
      </c>
      <c r="H265" s="46" t="s">
        <v>25</v>
      </c>
      <c r="I265" s="14"/>
      <c r="J265" s="20"/>
      <c r="K265" s="20"/>
      <c r="L265" s="20"/>
      <c r="M265" s="20"/>
      <c r="N265" s="26"/>
      <c r="O265" s="46"/>
      <c r="P265" s="46"/>
      <c r="Q265" s="46"/>
      <c r="R265" s="46" t="s">
        <v>11</v>
      </c>
      <c r="S265" s="46"/>
      <c r="T265" s="46"/>
      <c r="U265" s="46"/>
      <c r="V265" s="46"/>
      <c r="W265" s="46"/>
      <c r="X265" s="47">
        <v>45185</v>
      </c>
      <c r="Y265" s="3" t="s">
        <v>64</v>
      </c>
      <c r="Z265" s="3" t="s">
        <v>1113</v>
      </c>
      <c r="AA265" s="13">
        <v>72</v>
      </c>
      <c r="AB265" s="13">
        <v>72</v>
      </c>
    </row>
    <row r="266" spans="1:28" ht="25.5" customHeight="1" outlineLevel="1" x14ac:dyDescent="0.25">
      <c r="A266" s="46">
        <v>65</v>
      </c>
      <c r="B266" s="80" t="s">
        <v>118</v>
      </c>
      <c r="C266" s="20" t="s">
        <v>66</v>
      </c>
      <c r="D266" s="4" t="s">
        <v>68</v>
      </c>
      <c r="E266" s="47">
        <v>44263</v>
      </c>
      <c r="F266" s="48" t="s">
        <v>714</v>
      </c>
      <c r="G266" s="46" t="s">
        <v>53</v>
      </c>
      <c r="H266" s="46" t="s">
        <v>25</v>
      </c>
      <c r="I266" s="14"/>
      <c r="J266" s="20"/>
      <c r="K266" s="20"/>
      <c r="L266" s="20"/>
      <c r="M266" s="20"/>
      <c r="N266" s="26"/>
      <c r="O266" s="46"/>
      <c r="P266" s="46"/>
      <c r="Q266" s="46"/>
      <c r="R266" s="3" t="s">
        <v>11</v>
      </c>
      <c r="S266" s="46"/>
      <c r="T266" s="46"/>
      <c r="U266" s="46"/>
      <c r="V266" s="46"/>
      <c r="W266" s="46"/>
      <c r="X266" s="47">
        <v>45185</v>
      </c>
      <c r="Y266" s="3" t="s">
        <v>64</v>
      </c>
      <c r="Z266" s="3" t="s">
        <v>1113</v>
      </c>
      <c r="AA266" s="13">
        <v>72</v>
      </c>
      <c r="AB266" s="13">
        <v>72</v>
      </c>
    </row>
    <row r="267" spans="1:28" ht="25.5" customHeight="1" outlineLevel="1" x14ac:dyDescent="0.25">
      <c r="A267" s="46">
        <v>70</v>
      </c>
      <c r="B267" s="188" t="s">
        <v>523</v>
      </c>
      <c r="C267" s="20" t="s">
        <v>66</v>
      </c>
      <c r="D267" s="3" t="s">
        <v>525</v>
      </c>
      <c r="E267" s="47">
        <v>44187</v>
      </c>
      <c r="F267" s="48" t="s">
        <v>485</v>
      </c>
      <c r="G267" s="46" t="s">
        <v>27</v>
      </c>
      <c r="H267" s="46" t="s">
        <v>25</v>
      </c>
      <c r="I267" s="14"/>
      <c r="J267" s="20"/>
      <c r="K267" s="20"/>
      <c r="L267" s="20" t="s">
        <v>136</v>
      </c>
      <c r="M267" s="20"/>
      <c r="N267" s="26"/>
      <c r="O267" s="46"/>
      <c r="P267" s="46"/>
      <c r="Q267" s="46"/>
      <c r="R267" s="46" t="s">
        <v>11</v>
      </c>
      <c r="S267" s="46"/>
      <c r="T267" s="46"/>
      <c r="U267" s="46"/>
      <c r="V267" s="46"/>
      <c r="W267" s="46"/>
      <c r="X267" s="47">
        <v>45185</v>
      </c>
      <c r="Y267" s="3" t="s">
        <v>64</v>
      </c>
      <c r="Z267" s="3" t="s">
        <v>1113</v>
      </c>
      <c r="AA267" s="13">
        <v>72</v>
      </c>
      <c r="AB267" s="13">
        <v>144</v>
      </c>
    </row>
    <row r="268" spans="1:28" ht="25.5" customHeight="1" outlineLevel="1" x14ac:dyDescent="0.25">
      <c r="A268" s="46">
        <v>75</v>
      </c>
      <c r="B268" s="80" t="s">
        <v>1241</v>
      </c>
      <c r="C268" s="20" t="s">
        <v>66</v>
      </c>
      <c r="D268" s="3" t="s">
        <v>515</v>
      </c>
      <c r="E268" s="47">
        <v>42080</v>
      </c>
      <c r="F268" s="48" t="s">
        <v>1112</v>
      </c>
      <c r="G268" s="46" t="s">
        <v>39</v>
      </c>
      <c r="H268" s="46" t="s">
        <v>25</v>
      </c>
      <c r="I268" s="14"/>
      <c r="J268" s="20"/>
      <c r="K268" s="20"/>
      <c r="L268" s="20"/>
      <c r="M268" s="20"/>
      <c r="N268" s="26" t="s">
        <v>141</v>
      </c>
      <c r="O268" s="46"/>
      <c r="P268" s="46"/>
      <c r="Q268" s="46"/>
      <c r="R268" s="46"/>
      <c r="S268" s="46"/>
      <c r="T268" s="46" t="s">
        <v>13</v>
      </c>
      <c r="U268" s="46"/>
      <c r="V268" s="46"/>
      <c r="W268" s="46"/>
      <c r="X268" s="47">
        <v>45185</v>
      </c>
      <c r="Y268" s="3" t="s">
        <v>64</v>
      </c>
      <c r="Z268" s="3" t="s">
        <v>1113</v>
      </c>
      <c r="AA268" s="13">
        <v>72</v>
      </c>
      <c r="AB268" s="13">
        <v>144</v>
      </c>
    </row>
    <row r="269" spans="1:28" ht="25.5" customHeight="1" x14ac:dyDescent="0.25">
      <c r="A269" s="307" t="s">
        <v>1205</v>
      </c>
      <c r="B269" s="308"/>
      <c r="C269" s="308"/>
      <c r="D269" s="308"/>
      <c r="E269" s="308"/>
      <c r="F269" s="308"/>
      <c r="G269" s="308"/>
      <c r="H269" s="308"/>
      <c r="I269" s="308"/>
      <c r="J269" s="308"/>
      <c r="K269" s="308"/>
      <c r="L269" s="308"/>
      <c r="M269" s="308"/>
      <c r="N269" s="308"/>
      <c r="O269" s="308"/>
      <c r="P269" s="308"/>
      <c r="Q269" s="308"/>
      <c r="R269" s="308"/>
      <c r="S269" s="308"/>
      <c r="T269" s="308"/>
      <c r="U269" s="308"/>
      <c r="V269" s="308"/>
      <c r="W269" s="308"/>
      <c r="X269" s="308"/>
      <c r="Y269" s="308"/>
      <c r="Z269" s="308"/>
      <c r="AA269" s="308"/>
      <c r="AB269" s="308"/>
    </row>
    <row r="270" spans="1:28" ht="25.5" customHeight="1" outlineLevel="1" x14ac:dyDescent="0.25">
      <c r="A270" s="46">
        <v>12</v>
      </c>
      <c r="B270" s="80" t="s">
        <v>1040</v>
      </c>
      <c r="C270" s="20" t="s">
        <v>67</v>
      </c>
      <c r="D270" s="4" t="s">
        <v>1161</v>
      </c>
      <c r="E270" s="47">
        <v>44841</v>
      </c>
      <c r="F270" s="48" t="s">
        <v>1043</v>
      </c>
      <c r="G270" s="46" t="s">
        <v>23</v>
      </c>
      <c r="H270" s="46" t="s">
        <v>25</v>
      </c>
      <c r="I270" s="14"/>
      <c r="J270" s="20"/>
      <c r="K270" s="20"/>
      <c r="L270" s="20"/>
      <c r="M270" s="20"/>
      <c r="N270" s="26"/>
      <c r="O270" s="46"/>
      <c r="P270" s="46"/>
      <c r="Q270" s="46"/>
      <c r="R270" s="46"/>
      <c r="S270" s="46" t="s">
        <v>12</v>
      </c>
      <c r="T270" s="46"/>
      <c r="U270" s="46"/>
      <c r="V270" s="46"/>
      <c r="W270" s="46"/>
      <c r="X270" s="47">
        <v>45186</v>
      </c>
      <c r="Y270" s="3" t="s">
        <v>64</v>
      </c>
      <c r="Z270" s="3" t="s">
        <v>1113</v>
      </c>
      <c r="AA270" s="13">
        <v>72</v>
      </c>
      <c r="AB270" s="13">
        <v>72</v>
      </c>
    </row>
    <row r="271" spans="1:28" ht="25.5" customHeight="1" outlineLevel="1" x14ac:dyDescent="0.25">
      <c r="A271" s="46">
        <v>14</v>
      </c>
      <c r="B271" s="86" t="s">
        <v>1067</v>
      </c>
      <c r="C271" s="20" t="s">
        <v>67</v>
      </c>
      <c r="D271" s="3" t="s">
        <v>41</v>
      </c>
      <c r="E271" s="47">
        <v>44657</v>
      </c>
      <c r="F271" s="48" t="s">
        <v>1014</v>
      </c>
      <c r="G271" s="46" t="s">
        <v>35</v>
      </c>
      <c r="H271" s="46" t="s">
        <v>25</v>
      </c>
      <c r="I271" s="14" t="s">
        <v>137</v>
      </c>
      <c r="J271" s="20"/>
      <c r="K271" s="20"/>
      <c r="L271" s="20"/>
      <c r="M271" s="20"/>
      <c r="N271" s="26"/>
      <c r="O271" s="46"/>
      <c r="P271" s="46"/>
      <c r="Q271" s="46"/>
      <c r="R271" s="46"/>
      <c r="S271" s="46" t="s">
        <v>12</v>
      </c>
      <c r="T271" s="46"/>
      <c r="U271" s="46"/>
      <c r="V271" s="46"/>
      <c r="W271" s="46"/>
      <c r="X271" s="47">
        <v>45186</v>
      </c>
      <c r="Y271" s="3" t="s">
        <v>64</v>
      </c>
      <c r="Z271" s="3" t="s">
        <v>1113</v>
      </c>
      <c r="AA271" s="13">
        <v>72</v>
      </c>
      <c r="AB271" s="13">
        <v>144</v>
      </c>
    </row>
    <row r="272" spans="1:28" ht="25.5" customHeight="1" outlineLevel="1" x14ac:dyDescent="0.25">
      <c r="A272" s="46">
        <v>17</v>
      </c>
      <c r="B272" s="80" t="s">
        <v>649</v>
      </c>
      <c r="C272" s="20" t="s">
        <v>67</v>
      </c>
      <c r="D272" s="3" t="s">
        <v>687</v>
      </c>
      <c r="E272" s="47">
        <v>44503</v>
      </c>
      <c r="F272" s="48" t="s">
        <v>997</v>
      </c>
      <c r="G272" s="46" t="s">
        <v>24</v>
      </c>
      <c r="H272" s="46" t="s">
        <v>25</v>
      </c>
      <c r="I272" s="14"/>
      <c r="J272" s="20"/>
      <c r="K272" s="20"/>
      <c r="L272" s="20"/>
      <c r="M272" s="20"/>
      <c r="N272" s="26"/>
      <c r="O272" s="46"/>
      <c r="P272" s="46"/>
      <c r="Q272" s="46"/>
      <c r="R272" s="3" t="s">
        <v>11</v>
      </c>
      <c r="S272" s="46"/>
      <c r="T272" s="46"/>
      <c r="U272" s="46"/>
      <c r="V272" s="46"/>
      <c r="W272" s="46"/>
      <c r="X272" s="47">
        <v>45186</v>
      </c>
      <c r="Y272" s="3" t="s">
        <v>64</v>
      </c>
      <c r="Z272" s="3" t="s">
        <v>1113</v>
      </c>
      <c r="AA272" s="13">
        <v>72</v>
      </c>
      <c r="AB272" s="13">
        <v>72</v>
      </c>
    </row>
    <row r="273" spans="1:28" ht="25.5" customHeight="1" outlineLevel="1" x14ac:dyDescent="0.25">
      <c r="A273" s="46">
        <v>24</v>
      </c>
      <c r="B273" s="80" t="s">
        <v>1114</v>
      </c>
      <c r="C273" s="20" t="s">
        <v>67</v>
      </c>
      <c r="D273" s="3" t="s">
        <v>72</v>
      </c>
      <c r="E273" s="47">
        <v>44446</v>
      </c>
      <c r="F273" s="48" t="s">
        <v>1115</v>
      </c>
      <c r="G273" s="46" t="s">
        <v>26</v>
      </c>
      <c r="H273" s="46" t="s">
        <v>25</v>
      </c>
      <c r="I273" s="14"/>
      <c r="J273" s="20"/>
      <c r="K273" s="20"/>
      <c r="L273" s="20"/>
      <c r="M273" s="20"/>
      <c r="N273" s="26"/>
      <c r="O273" s="46"/>
      <c r="P273" s="46"/>
      <c r="Q273" s="46"/>
      <c r="R273" s="46" t="s">
        <v>11</v>
      </c>
      <c r="S273" s="46"/>
      <c r="T273" s="46"/>
      <c r="U273" s="46"/>
      <c r="V273" s="46"/>
      <c r="W273" s="46"/>
      <c r="X273" s="47">
        <v>45186</v>
      </c>
      <c r="Y273" s="3" t="s">
        <v>64</v>
      </c>
      <c r="Z273" s="3" t="s">
        <v>1113</v>
      </c>
      <c r="AA273" s="13">
        <v>72</v>
      </c>
      <c r="AB273" s="13">
        <v>72</v>
      </c>
    </row>
    <row r="274" spans="1:28" ht="25.5" customHeight="1" outlineLevel="1" x14ac:dyDescent="0.25">
      <c r="A274" s="46">
        <v>31</v>
      </c>
      <c r="B274" s="80" t="s">
        <v>1171</v>
      </c>
      <c r="C274" s="20" t="s">
        <v>67</v>
      </c>
      <c r="D274" s="3" t="s">
        <v>70</v>
      </c>
      <c r="E274" s="47">
        <v>43475</v>
      </c>
      <c r="F274" s="48" t="s">
        <v>52</v>
      </c>
      <c r="G274" s="46" t="s">
        <v>53</v>
      </c>
      <c r="H274" s="46" t="s">
        <v>25</v>
      </c>
      <c r="I274" s="14"/>
      <c r="J274" s="20"/>
      <c r="K274" s="20" t="s">
        <v>135</v>
      </c>
      <c r="L274" s="20"/>
      <c r="M274" s="20"/>
      <c r="N274" s="26"/>
      <c r="O274" s="46"/>
      <c r="P274" s="46"/>
      <c r="Q274" s="46"/>
      <c r="R274" s="46" t="s">
        <v>11</v>
      </c>
      <c r="S274" s="46"/>
      <c r="T274" s="46"/>
      <c r="U274" s="46"/>
      <c r="V274" s="46"/>
      <c r="W274" s="46"/>
      <c r="X274" s="47">
        <v>45186</v>
      </c>
      <c r="Y274" s="3" t="s">
        <v>64</v>
      </c>
      <c r="Z274" s="3" t="s">
        <v>1113</v>
      </c>
      <c r="AA274" s="13">
        <v>72</v>
      </c>
      <c r="AB274" s="13">
        <v>144</v>
      </c>
    </row>
    <row r="275" spans="1:28" ht="25.5" customHeight="1" outlineLevel="1" x14ac:dyDescent="0.25">
      <c r="A275" s="46">
        <v>35</v>
      </c>
      <c r="B275" s="88" t="s">
        <v>1075</v>
      </c>
      <c r="C275" s="20" t="s">
        <v>67</v>
      </c>
      <c r="D275" s="3" t="s">
        <v>1133</v>
      </c>
      <c r="E275" s="47">
        <v>43914</v>
      </c>
      <c r="F275" s="48" t="s">
        <v>1046</v>
      </c>
      <c r="G275" s="46" t="s">
        <v>27</v>
      </c>
      <c r="H275" s="46" t="s">
        <v>25</v>
      </c>
      <c r="I275" s="14"/>
      <c r="J275" s="20"/>
      <c r="K275" s="20"/>
      <c r="L275" s="20"/>
      <c r="M275" s="20"/>
      <c r="N275" s="26"/>
      <c r="O275" s="46"/>
      <c r="P275" s="46"/>
      <c r="Q275" s="46"/>
      <c r="R275" s="46" t="s">
        <v>11</v>
      </c>
      <c r="S275" s="46"/>
      <c r="T275" s="46"/>
      <c r="U275" s="46"/>
      <c r="V275" s="46"/>
      <c r="W275" s="46"/>
      <c r="X275" s="47">
        <v>45186</v>
      </c>
      <c r="Y275" s="3" t="s">
        <v>64</v>
      </c>
      <c r="Z275" s="3" t="s">
        <v>1113</v>
      </c>
      <c r="AA275" s="13">
        <v>72</v>
      </c>
      <c r="AB275" s="13">
        <v>72</v>
      </c>
    </row>
    <row r="276" spans="1:28" ht="25.5" customHeight="1" outlineLevel="1" x14ac:dyDescent="0.25">
      <c r="A276" s="46">
        <v>38</v>
      </c>
      <c r="B276" s="80" t="s">
        <v>1239</v>
      </c>
      <c r="C276" s="20" t="s">
        <v>67</v>
      </c>
      <c r="D276" s="3" t="s">
        <v>124</v>
      </c>
      <c r="E276" s="47">
        <v>41889</v>
      </c>
      <c r="F276" s="48" t="s">
        <v>1109</v>
      </c>
      <c r="G276" s="46" t="s">
        <v>39</v>
      </c>
      <c r="H276" s="46" t="s">
        <v>25</v>
      </c>
      <c r="I276" s="14"/>
      <c r="J276" s="20"/>
      <c r="K276" s="20"/>
      <c r="L276" s="20"/>
      <c r="M276" s="20" t="s">
        <v>140</v>
      </c>
      <c r="N276" s="26"/>
      <c r="O276" s="46"/>
      <c r="P276" s="46"/>
      <c r="Q276" s="46"/>
      <c r="R276" s="46"/>
      <c r="S276" s="46"/>
      <c r="T276" s="46" t="s">
        <v>13</v>
      </c>
      <c r="U276" s="46"/>
      <c r="V276" s="46"/>
      <c r="W276" s="46"/>
      <c r="X276" s="47">
        <v>45186</v>
      </c>
      <c r="Y276" s="3" t="s">
        <v>64</v>
      </c>
      <c r="Z276" s="3" t="s">
        <v>1113</v>
      </c>
      <c r="AA276" s="13">
        <v>72</v>
      </c>
      <c r="AB276" s="13">
        <v>144</v>
      </c>
    </row>
    <row r="277" spans="1:28" ht="25.5" customHeight="1" outlineLevel="1" x14ac:dyDescent="0.25">
      <c r="A277" s="46">
        <v>50</v>
      </c>
      <c r="B277" s="80" t="s">
        <v>1055</v>
      </c>
      <c r="C277" s="20" t="s">
        <v>66</v>
      </c>
      <c r="D277" s="3" t="s">
        <v>44</v>
      </c>
      <c r="E277" s="47">
        <v>44834</v>
      </c>
      <c r="F277" s="48" t="s">
        <v>1057</v>
      </c>
      <c r="G277" s="46" t="s">
        <v>23</v>
      </c>
      <c r="H277" s="46" t="s">
        <v>25</v>
      </c>
      <c r="I277" s="14"/>
      <c r="J277" s="20" t="s">
        <v>138</v>
      </c>
      <c r="K277" s="20"/>
      <c r="L277" s="20"/>
      <c r="M277" s="20"/>
      <c r="N277" s="26"/>
      <c r="O277" s="46"/>
      <c r="P277" s="46"/>
      <c r="Q277" s="46"/>
      <c r="R277" s="46"/>
      <c r="S277" s="20" t="s">
        <v>12</v>
      </c>
      <c r="T277" s="46"/>
      <c r="U277" s="46"/>
      <c r="V277" s="46"/>
      <c r="W277" s="46"/>
      <c r="X277" s="47">
        <v>45186</v>
      </c>
      <c r="Y277" s="3" t="s">
        <v>64</v>
      </c>
      <c r="Z277" s="3" t="s">
        <v>1113</v>
      </c>
      <c r="AA277" s="13">
        <v>72</v>
      </c>
      <c r="AB277" s="13">
        <v>144</v>
      </c>
    </row>
    <row r="278" spans="1:28" ht="25.5" customHeight="1" outlineLevel="1" x14ac:dyDescent="0.25">
      <c r="A278" s="46">
        <v>54</v>
      </c>
      <c r="B278" s="80" t="s">
        <v>1240</v>
      </c>
      <c r="C278" s="20" t="s">
        <v>66</v>
      </c>
      <c r="D278" s="3" t="s">
        <v>70</v>
      </c>
      <c r="E278" s="47">
        <v>44652</v>
      </c>
      <c r="F278" s="48" t="s">
        <v>1110</v>
      </c>
      <c r="G278" s="46" t="s">
        <v>35</v>
      </c>
      <c r="H278" s="46" t="s">
        <v>25</v>
      </c>
      <c r="I278" s="14"/>
      <c r="J278" s="20"/>
      <c r="K278" s="20"/>
      <c r="L278" s="20"/>
      <c r="M278" s="20"/>
      <c r="N278" s="26"/>
      <c r="O278" s="46"/>
      <c r="P278" s="46"/>
      <c r="Q278" s="46"/>
      <c r="R278" s="46"/>
      <c r="S278" s="46" t="s">
        <v>12</v>
      </c>
      <c r="T278" s="46"/>
      <c r="U278" s="46"/>
      <c r="V278" s="46"/>
      <c r="W278" s="46"/>
      <c r="X278" s="47">
        <v>45186</v>
      </c>
      <c r="Y278" s="3" t="s">
        <v>64</v>
      </c>
      <c r="Z278" s="3" t="s">
        <v>1113</v>
      </c>
      <c r="AA278" s="13">
        <v>72</v>
      </c>
      <c r="AB278" s="13">
        <v>72</v>
      </c>
    </row>
    <row r="279" spans="1:28" ht="25.5" customHeight="1" outlineLevel="1" x14ac:dyDescent="0.25">
      <c r="A279" s="46">
        <v>57</v>
      </c>
      <c r="B279" s="80" t="s">
        <v>1212</v>
      </c>
      <c r="C279" s="20" t="s">
        <v>66</v>
      </c>
      <c r="D279" s="3" t="s">
        <v>41</v>
      </c>
      <c r="E279" s="47">
        <v>44574</v>
      </c>
      <c r="F279" s="48" t="s">
        <v>994</v>
      </c>
      <c r="G279" s="46" t="s">
        <v>24</v>
      </c>
      <c r="H279" s="46" t="s">
        <v>25</v>
      </c>
      <c r="I279" s="14"/>
      <c r="J279" s="20"/>
      <c r="K279" s="20"/>
      <c r="L279" s="20"/>
      <c r="M279" s="20"/>
      <c r="N279" s="26"/>
      <c r="O279" s="46"/>
      <c r="P279" s="46"/>
      <c r="Q279" s="46"/>
      <c r="R279" s="46" t="s">
        <v>11</v>
      </c>
      <c r="S279" s="46"/>
      <c r="T279" s="46"/>
      <c r="U279" s="46"/>
      <c r="V279" s="46"/>
      <c r="W279" s="46"/>
      <c r="X279" s="47">
        <v>45186</v>
      </c>
      <c r="Y279" s="3" t="s">
        <v>64</v>
      </c>
      <c r="Z279" s="3" t="s">
        <v>1113</v>
      </c>
      <c r="AA279" s="13">
        <v>72</v>
      </c>
      <c r="AB279" s="13">
        <v>72</v>
      </c>
    </row>
    <row r="280" spans="1:28" ht="25.5" customHeight="1" outlineLevel="1" x14ac:dyDescent="0.25">
      <c r="A280" s="46">
        <v>68</v>
      </c>
      <c r="B280" s="80" t="s">
        <v>1042</v>
      </c>
      <c r="C280" s="20" t="s">
        <v>66</v>
      </c>
      <c r="D280" s="3" t="s">
        <v>1223</v>
      </c>
      <c r="E280" s="47">
        <v>43938</v>
      </c>
      <c r="F280" s="48" t="s">
        <v>1051</v>
      </c>
      <c r="G280" s="46" t="s">
        <v>26</v>
      </c>
      <c r="H280" s="46" t="s">
        <v>25</v>
      </c>
      <c r="I280" s="14"/>
      <c r="J280" s="20"/>
      <c r="K280" s="20"/>
      <c r="L280" s="20" t="s">
        <v>136</v>
      </c>
      <c r="M280" s="20"/>
      <c r="N280" s="26"/>
      <c r="O280" s="46"/>
      <c r="P280" s="46"/>
      <c r="Q280" s="46"/>
      <c r="R280" s="46" t="s">
        <v>11</v>
      </c>
      <c r="S280" s="46"/>
      <c r="T280" s="46"/>
      <c r="U280" s="46"/>
      <c r="V280" s="46"/>
      <c r="W280" s="46"/>
      <c r="X280" s="47">
        <v>45186</v>
      </c>
      <c r="Y280" s="3" t="s">
        <v>64</v>
      </c>
      <c r="Z280" s="3" t="s">
        <v>1113</v>
      </c>
      <c r="AA280" s="13">
        <v>72</v>
      </c>
      <c r="AB280" s="13">
        <v>144</v>
      </c>
    </row>
    <row r="281" spans="1:28" ht="25.5" customHeight="1" outlineLevel="1" x14ac:dyDescent="0.25">
      <c r="A281" s="46">
        <v>69</v>
      </c>
      <c r="B281" s="80" t="s">
        <v>118</v>
      </c>
      <c r="C281" s="20" t="s">
        <v>66</v>
      </c>
      <c r="D281" s="229" t="s">
        <v>68</v>
      </c>
      <c r="E281" s="47">
        <v>44263</v>
      </c>
      <c r="F281" s="48" t="s">
        <v>714</v>
      </c>
      <c r="G281" s="46" t="s">
        <v>53</v>
      </c>
      <c r="H281" s="46" t="s">
        <v>25</v>
      </c>
      <c r="I281" s="14"/>
      <c r="J281" s="20"/>
      <c r="K281" s="20"/>
      <c r="L281" s="20"/>
      <c r="M281" s="20"/>
      <c r="N281" s="26"/>
      <c r="O281" s="46"/>
      <c r="P281" s="46"/>
      <c r="Q281" s="46"/>
      <c r="R281" s="3" t="s">
        <v>11</v>
      </c>
      <c r="S281" s="46"/>
      <c r="T281" s="46"/>
      <c r="U281" s="46"/>
      <c r="V281" s="46"/>
      <c r="W281" s="46"/>
      <c r="X281" s="47">
        <v>45186</v>
      </c>
      <c r="Y281" s="3" t="s">
        <v>64</v>
      </c>
      <c r="Z281" s="3" t="s">
        <v>1113</v>
      </c>
      <c r="AA281" s="13">
        <v>72</v>
      </c>
      <c r="AB281" s="13">
        <v>72</v>
      </c>
    </row>
    <row r="282" spans="1:28" ht="25.5" customHeight="1" outlineLevel="1" x14ac:dyDescent="0.25">
      <c r="A282" s="46">
        <v>76</v>
      </c>
      <c r="B282" s="80" t="s">
        <v>226</v>
      </c>
      <c r="C282" s="20" t="s">
        <v>66</v>
      </c>
      <c r="D282" s="3" t="s">
        <v>124</v>
      </c>
      <c r="E282" s="47">
        <v>44085</v>
      </c>
      <c r="F282" s="48" t="s">
        <v>258</v>
      </c>
      <c r="G282" s="46" t="s">
        <v>27</v>
      </c>
      <c r="H282" s="46" t="s">
        <v>25</v>
      </c>
      <c r="I282" s="14"/>
      <c r="J282" s="20"/>
      <c r="K282" s="20"/>
      <c r="L282" s="20"/>
      <c r="M282" s="20"/>
      <c r="N282" s="26"/>
      <c r="O282" s="46"/>
      <c r="P282" s="46"/>
      <c r="Q282" s="46"/>
      <c r="R282" s="46" t="s">
        <v>11</v>
      </c>
      <c r="S282" s="46"/>
      <c r="T282" s="46"/>
      <c r="U282" s="46"/>
      <c r="V282" s="46"/>
      <c r="W282" s="46"/>
      <c r="X282" s="47">
        <v>45186</v>
      </c>
      <c r="Y282" s="3" t="s">
        <v>64</v>
      </c>
      <c r="Z282" s="3" t="s">
        <v>1113</v>
      </c>
      <c r="AA282" s="13">
        <v>72</v>
      </c>
      <c r="AB282" s="13">
        <v>72</v>
      </c>
    </row>
    <row r="283" spans="1:28" ht="25.5" customHeight="1" outlineLevel="1" x14ac:dyDescent="0.25">
      <c r="A283" s="46">
        <v>78</v>
      </c>
      <c r="B283" s="80" t="s">
        <v>1241</v>
      </c>
      <c r="C283" s="20" t="s">
        <v>66</v>
      </c>
      <c r="D283" s="3" t="s">
        <v>515</v>
      </c>
      <c r="E283" s="47">
        <v>42080</v>
      </c>
      <c r="F283" s="48" t="s">
        <v>1112</v>
      </c>
      <c r="G283" s="46" t="s">
        <v>39</v>
      </c>
      <c r="H283" s="46" t="s">
        <v>25</v>
      </c>
      <c r="I283" s="14"/>
      <c r="J283" s="20"/>
      <c r="K283" s="20"/>
      <c r="L283" s="20"/>
      <c r="M283" s="20"/>
      <c r="N283" s="26" t="s">
        <v>141</v>
      </c>
      <c r="O283" s="46"/>
      <c r="P283" s="46"/>
      <c r="Q283" s="46"/>
      <c r="R283" s="46"/>
      <c r="S283" s="46"/>
      <c r="T283" s="46" t="s">
        <v>13</v>
      </c>
      <c r="U283" s="46"/>
      <c r="V283" s="46"/>
      <c r="W283" s="46"/>
      <c r="X283" s="47">
        <v>45186</v>
      </c>
      <c r="Y283" s="3" t="s">
        <v>64</v>
      </c>
      <c r="Z283" s="3" t="s">
        <v>1113</v>
      </c>
      <c r="AA283" s="13">
        <v>72</v>
      </c>
      <c r="AB283" s="13">
        <v>144</v>
      </c>
    </row>
    <row r="284" spans="1:28" ht="25.5" customHeight="1" x14ac:dyDescent="0.25">
      <c r="A284" s="307" t="s">
        <v>1206</v>
      </c>
      <c r="B284" s="308"/>
      <c r="C284" s="308"/>
      <c r="D284" s="308"/>
      <c r="E284" s="308"/>
      <c r="F284" s="308"/>
      <c r="G284" s="308"/>
      <c r="H284" s="308"/>
      <c r="I284" s="308"/>
      <c r="J284" s="308"/>
      <c r="K284" s="308"/>
      <c r="L284" s="308"/>
      <c r="M284" s="308"/>
      <c r="N284" s="308"/>
      <c r="O284" s="308"/>
      <c r="P284" s="308"/>
      <c r="Q284" s="308"/>
      <c r="R284" s="308"/>
      <c r="S284" s="308"/>
      <c r="T284" s="308"/>
      <c r="U284" s="308"/>
      <c r="V284" s="308"/>
      <c r="W284" s="308"/>
      <c r="X284" s="308"/>
      <c r="Y284" s="308"/>
      <c r="Z284" s="308"/>
      <c r="AA284" s="308"/>
      <c r="AB284" s="308"/>
    </row>
    <row r="285" spans="1:28" ht="25.5" customHeight="1" outlineLevel="1" x14ac:dyDescent="0.25">
      <c r="A285" s="46">
        <v>6</v>
      </c>
      <c r="B285" s="80" t="s">
        <v>1116</v>
      </c>
      <c r="C285" s="20" t="s">
        <v>67</v>
      </c>
      <c r="D285" s="3"/>
      <c r="E285" s="47">
        <v>44237</v>
      </c>
      <c r="F285" s="48" t="s">
        <v>1120</v>
      </c>
      <c r="G285" s="46" t="s">
        <v>26</v>
      </c>
      <c r="H285" s="46" t="s">
        <v>25</v>
      </c>
      <c r="I285" s="14"/>
      <c r="J285" s="20"/>
      <c r="K285" s="20"/>
      <c r="L285" s="20"/>
      <c r="M285" s="20"/>
      <c r="N285" s="26"/>
      <c r="O285" s="46"/>
      <c r="P285" s="46"/>
      <c r="Q285" s="46"/>
      <c r="R285" s="46" t="s">
        <v>11</v>
      </c>
      <c r="S285" s="46"/>
      <c r="T285" s="46"/>
      <c r="U285" s="46"/>
      <c r="V285" s="46"/>
      <c r="W285" s="46"/>
      <c r="X285" s="47">
        <v>45193</v>
      </c>
      <c r="Y285" s="3" t="s">
        <v>64</v>
      </c>
      <c r="Z285" s="3" t="s">
        <v>374</v>
      </c>
      <c r="AA285" s="13">
        <v>21</v>
      </c>
      <c r="AB285" s="13">
        <v>21</v>
      </c>
    </row>
    <row r="286" spans="1:28" ht="25.5" customHeight="1" outlineLevel="1" x14ac:dyDescent="0.25">
      <c r="A286" s="46">
        <v>7</v>
      </c>
      <c r="B286" s="80" t="s">
        <v>1168</v>
      </c>
      <c r="C286" s="20" t="s">
        <v>67</v>
      </c>
      <c r="D286" s="3" t="s">
        <v>910</v>
      </c>
      <c r="E286" s="47">
        <v>44023</v>
      </c>
      <c r="F286" s="48" t="s">
        <v>361</v>
      </c>
      <c r="G286" s="46" t="s">
        <v>53</v>
      </c>
      <c r="H286" s="46" t="s">
        <v>25</v>
      </c>
      <c r="I286" s="14"/>
      <c r="J286" s="20"/>
      <c r="K286" s="20"/>
      <c r="L286" s="20"/>
      <c r="M286" s="20"/>
      <c r="N286" s="26"/>
      <c r="O286" s="46"/>
      <c r="P286" s="46"/>
      <c r="Q286" s="46"/>
      <c r="R286" s="46" t="s">
        <v>11</v>
      </c>
      <c r="S286" s="46"/>
      <c r="T286" s="46"/>
      <c r="U286" s="46"/>
      <c r="V286" s="46"/>
      <c r="W286" s="46"/>
      <c r="X286" s="47">
        <v>45193</v>
      </c>
      <c r="Y286" s="3" t="s">
        <v>64</v>
      </c>
      <c r="Z286" s="3" t="s">
        <v>374</v>
      </c>
      <c r="AA286" s="13">
        <v>21</v>
      </c>
      <c r="AB286" s="13">
        <v>21</v>
      </c>
    </row>
    <row r="287" spans="1:28" ht="25.5" customHeight="1" outlineLevel="1" x14ac:dyDescent="0.25">
      <c r="A287" s="46">
        <v>9</v>
      </c>
      <c r="B287" s="210" t="s">
        <v>357</v>
      </c>
      <c r="C287" s="20" t="s">
        <v>67</v>
      </c>
      <c r="D287" s="3" t="s">
        <v>381</v>
      </c>
      <c r="E287" s="47">
        <v>42850</v>
      </c>
      <c r="F287" s="48" t="s">
        <v>367</v>
      </c>
      <c r="G287" s="46" t="s">
        <v>27</v>
      </c>
      <c r="H287" s="46" t="s">
        <v>25</v>
      </c>
      <c r="I287" s="14"/>
      <c r="J287" s="20"/>
      <c r="K287" s="20" t="s">
        <v>135</v>
      </c>
      <c r="L287" s="20"/>
      <c r="M287" s="20"/>
      <c r="N287" s="26"/>
      <c r="O287" s="46"/>
      <c r="P287" s="46"/>
      <c r="Q287" s="46"/>
      <c r="R287" s="46" t="s">
        <v>11</v>
      </c>
      <c r="S287" s="46"/>
      <c r="T287" s="46"/>
      <c r="U287" s="46"/>
      <c r="V287" s="46"/>
      <c r="W287" s="46"/>
      <c r="X287" s="47">
        <v>45193</v>
      </c>
      <c r="Y287" s="3" t="s">
        <v>64</v>
      </c>
      <c r="Z287" s="3" t="s">
        <v>374</v>
      </c>
      <c r="AA287" s="13">
        <v>21</v>
      </c>
      <c r="AB287" s="13">
        <v>42</v>
      </c>
    </row>
    <row r="288" spans="1:28" ht="25.5" customHeight="1" outlineLevel="1" x14ac:dyDescent="0.25">
      <c r="A288" s="46">
        <v>10</v>
      </c>
      <c r="B288" s="80" t="s">
        <v>1117</v>
      </c>
      <c r="C288" s="20" t="s">
        <v>67</v>
      </c>
      <c r="D288" s="3" t="s">
        <v>383</v>
      </c>
      <c r="E288" s="47">
        <v>41502</v>
      </c>
      <c r="F288" s="48" t="s">
        <v>368</v>
      </c>
      <c r="G288" s="46" t="s">
        <v>39</v>
      </c>
      <c r="H288" s="46" t="s">
        <v>25</v>
      </c>
      <c r="I288" s="14"/>
      <c r="J288" s="20"/>
      <c r="K288" s="20"/>
      <c r="L288" s="20"/>
      <c r="M288" s="20" t="s">
        <v>140</v>
      </c>
      <c r="N288" s="26"/>
      <c r="O288" s="46"/>
      <c r="P288" s="46"/>
      <c r="Q288" s="46"/>
      <c r="R288" s="46"/>
      <c r="S288" s="46"/>
      <c r="T288" s="46" t="s">
        <v>13</v>
      </c>
      <c r="U288" s="46"/>
      <c r="V288" s="46"/>
      <c r="W288" s="46"/>
      <c r="X288" s="47">
        <v>45193</v>
      </c>
      <c r="Y288" s="3" t="s">
        <v>64</v>
      </c>
      <c r="Z288" s="3" t="s">
        <v>374</v>
      </c>
      <c r="AA288" s="13">
        <v>21</v>
      </c>
      <c r="AB288" s="13">
        <v>42</v>
      </c>
    </row>
    <row r="289" spans="1:28" ht="25.5" customHeight="1" outlineLevel="1" x14ac:dyDescent="0.25">
      <c r="A289" s="46">
        <v>15</v>
      </c>
      <c r="B289" s="80" t="s">
        <v>1118</v>
      </c>
      <c r="C289" s="20" t="s">
        <v>66</v>
      </c>
      <c r="D289" s="3" t="s">
        <v>381</v>
      </c>
      <c r="E289" s="47">
        <v>44749</v>
      </c>
      <c r="F289" s="48" t="s">
        <v>1121</v>
      </c>
      <c r="G289" s="46" t="s">
        <v>35</v>
      </c>
      <c r="H289" s="46" t="s">
        <v>25</v>
      </c>
      <c r="I289" s="14"/>
      <c r="J289" s="20" t="s">
        <v>138</v>
      </c>
      <c r="K289" s="20"/>
      <c r="L289" s="20"/>
      <c r="M289" s="20"/>
      <c r="N289" s="26"/>
      <c r="O289" s="46"/>
      <c r="P289" s="46"/>
      <c r="Q289" s="46"/>
      <c r="R289" s="46"/>
      <c r="S289" s="46" t="s">
        <v>12</v>
      </c>
      <c r="T289" s="46"/>
      <c r="U289" s="46"/>
      <c r="V289" s="46"/>
      <c r="W289" s="46"/>
      <c r="X289" s="47">
        <v>45193</v>
      </c>
      <c r="Y289" s="3" t="s">
        <v>64</v>
      </c>
      <c r="Z289" s="3" t="s">
        <v>374</v>
      </c>
      <c r="AA289" s="13">
        <v>21</v>
      </c>
      <c r="AB289" s="13">
        <v>42</v>
      </c>
    </row>
    <row r="290" spans="1:28" ht="25.5" customHeight="1" outlineLevel="1" x14ac:dyDescent="0.25">
      <c r="A290" s="46">
        <v>17</v>
      </c>
      <c r="B290" s="80" t="s">
        <v>1242</v>
      </c>
      <c r="C290" s="20" t="s">
        <v>66</v>
      </c>
      <c r="D290" s="3" t="s">
        <v>1243</v>
      </c>
      <c r="E290" s="47">
        <v>44658</v>
      </c>
      <c r="F290" s="48" t="s">
        <v>1122</v>
      </c>
      <c r="G290" s="46" t="s">
        <v>24</v>
      </c>
      <c r="H290" s="46" t="s">
        <v>25</v>
      </c>
      <c r="I290" s="14"/>
      <c r="J290" s="20"/>
      <c r="K290" s="20"/>
      <c r="L290" s="20"/>
      <c r="M290" s="20"/>
      <c r="N290" s="26"/>
      <c r="O290" s="46"/>
      <c r="P290" s="46"/>
      <c r="Q290" s="46"/>
      <c r="R290" s="46" t="s">
        <v>11</v>
      </c>
      <c r="S290" s="46"/>
      <c r="T290" s="46"/>
      <c r="U290" s="46"/>
      <c r="V290" s="46"/>
      <c r="W290" s="46"/>
      <c r="X290" s="47">
        <v>45193</v>
      </c>
      <c r="Y290" s="3" t="s">
        <v>64</v>
      </c>
      <c r="Z290" s="3" t="s">
        <v>374</v>
      </c>
      <c r="AA290" s="13">
        <v>21</v>
      </c>
      <c r="AB290" s="13">
        <v>21</v>
      </c>
    </row>
    <row r="291" spans="1:28" ht="25.5" customHeight="1" outlineLevel="1" x14ac:dyDescent="0.25">
      <c r="A291" s="46">
        <v>19</v>
      </c>
      <c r="B291" s="80" t="s">
        <v>1244</v>
      </c>
      <c r="C291" s="20" t="s">
        <v>66</v>
      </c>
      <c r="D291" s="3" t="s">
        <v>124</v>
      </c>
      <c r="E291" s="47">
        <v>43360</v>
      </c>
      <c r="F291" s="48" t="s">
        <v>372</v>
      </c>
      <c r="G291" s="46" t="s">
        <v>26</v>
      </c>
      <c r="H291" s="46" t="s">
        <v>25</v>
      </c>
      <c r="I291" s="14"/>
      <c r="J291" s="20"/>
      <c r="K291" s="20"/>
      <c r="L291" s="20"/>
      <c r="M291" s="20"/>
      <c r="N291" s="26"/>
      <c r="O291" s="46"/>
      <c r="P291" s="46"/>
      <c r="Q291" s="46"/>
      <c r="R291" s="46" t="s">
        <v>11</v>
      </c>
      <c r="S291" s="46"/>
      <c r="T291" s="46"/>
      <c r="U291" s="46"/>
      <c r="V291" s="46"/>
      <c r="W291" s="46"/>
      <c r="X291" s="47">
        <v>45193</v>
      </c>
      <c r="Y291" s="3" t="s">
        <v>64</v>
      </c>
      <c r="Z291" s="3" t="s">
        <v>374</v>
      </c>
      <c r="AA291" s="13">
        <v>21</v>
      </c>
      <c r="AB291" s="13">
        <v>21</v>
      </c>
    </row>
    <row r="292" spans="1:28" ht="25.5" customHeight="1" outlineLevel="1" x14ac:dyDescent="0.25">
      <c r="A292" s="46">
        <v>20</v>
      </c>
      <c r="B292" s="80" t="s">
        <v>359</v>
      </c>
      <c r="C292" s="20" t="s">
        <v>66</v>
      </c>
      <c r="D292" s="3" t="s">
        <v>43</v>
      </c>
      <c r="E292" s="47">
        <v>44107</v>
      </c>
      <c r="F292" s="48" t="s">
        <v>370</v>
      </c>
      <c r="G292" s="46" t="s">
        <v>53</v>
      </c>
      <c r="H292" s="46" t="s">
        <v>25</v>
      </c>
      <c r="I292" s="14"/>
      <c r="J292" s="20"/>
      <c r="K292" s="20"/>
      <c r="L292" s="20" t="s">
        <v>136</v>
      </c>
      <c r="M292" s="20"/>
      <c r="N292" s="26"/>
      <c r="O292" s="46"/>
      <c r="P292" s="46"/>
      <c r="Q292" s="46"/>
      <c r="R292" s="46" t="s">
        <v>11</v>
      </c>
      <c r="S292" s="46"/>
      <c r="T292" s="46"/>
      <c r="U292" s="46"/>
      <c r="V292" s="46"/>
      <c r="W292" s="46"/>
      <c r="X292" s="47">
        <v>45193</v>
      </c>
      <c r="Y292" s="3" t="s">
        <v>64</v>
      </c>
      <c r="Z292" s="3" t="s">
        <v>374</v>
      </c>
      <c r="AA292" s="13">
        <v>21</v>
      </c>
      <c r="AB292" s="13">
        <v>21</v>
      </c>
    </row>
    <row r="293" spans="1:28" ht="25.5" customHeight="1" outlineLevel="1" x14ac:dyDescent="0.25">
      <c r="A293" s="46">
        <v>21</v>
      </c>
      <c r="B293" s="80" t="s">
        <v>386</v>
      </c>
      <c r="C293" s="20" t="s">
        <v>66</v>
      </c>
      <c r="D293" s="3" t="s">
        <v>40</v>
      </c>
      <c r="E293" s="47">
        <v>43884</v>
      </c>
      <c r="F293" s="48" t="s">
        <v>373</v>
      </c>
      <c r="G293" s="46" t="s">
        <v>27</v>
      </c>
      <c r="H293" s="46" t="s">
        <v>25</v>
      </c>
      <c r="I293" s="14"/>
      <c r="J293" s="20"/>
      <c r="K293" s="20"/>
      <c r="L293" s="20"/>
      <c r="M293" s="20"/>
      <c r="N293" s="26"/>
      <c r="O293" s="46"/>
      <c r="P293" s="46"/>
      <c r="Q293" s="46"/>
      <c r="R293" s="46" t="s">
        <v>11</v>
      </c>
      <c r="S293" s="46"/>
      <c r="T293" s="46"/>
      <c r="U293" s="46"/>
      <c r="V293" s="46"/>
      <c r="W293" s="46"/>
      <c r="X293" s="47">
        <v>45193</v>
      </c>
      <c r="Y293" s="3" t="s">
        <v>64</v>
      </c>
      <c r="Z293" s="3" t="s">
        <v>374</v>
      </c>
      <c r="AA293" s="13">
        <v>21</v>
      </c>
      <c r="AB293" s="13">
        <v>42</v>
      </c>
    </row>
    <row r="294" spans="1:28" ht="30" customHeight="1" outlineLevel="1" x14ac:dyDescent="0.25">
      <c r="A294" s="46">
        <v>22</v>
      </c>
      <c r="B294" s="80" t="s">
        <v>1119</v>
      </c>
      <c r="C294" s="20" t="s">
        <v>66</v>
      </c>
      <c r="D294" s="3" t="s">
        <v>376</v>
      </c>
      <c r="E294" s="47">
        <v>41797</v>
      </c>
      <c r="F294" s="48" t="s">
        <v>1123</v>
      </c>
      <c r="G294" s="46" t="s">
        <v>39</v>
      </c>
      <c r="H294" s="46" t="s">
        <v>25</v>
      </c>
      <c r="I294" s="14"/>
      <c r="J294" s="20"/>
      <c r="K294" s="20"/>
      <c r="L294" s="20"/>
      <c r="M294" s="20"/>
      <c r="N294" s="26" t="s">
        <v>141</v>
      </c>
      <c r="O294" s="46"/>
      <c r="P294" s="46"/>
      <c r="Q294" s="46"/>
      <c r="R294" s="46"/>
      <c r="S294" s="46"/>
      <c r="T294" s="46" t="s">
        <v>13</v>
      </c>
      <c r="U294" s="46"/>
      <c r="V294" s="46"/>
      <c r="W294" s="46"/>
      <c r="X294" s="47">
        <v>45193</v>
      </c>
      <c r="Y294" s="3" t="s">
        <v>64</v>
      </c>
      <c r="Z294" s="3" t="s">
        <v>374</v>
      </c>
      <c r="AA294" s="13">
        <v>21</v>
      </c>
      <c r="AB294" s="13">
        <v>42</v>
      </c>
    </row>
    <row r="295" spans="1:28" ht="25.5" customHeight="1" x14ac:dyDescent="0.25">
      <c r="A295" s="307" t="s">
        <v>1207</v>
      </c>
      <c r="B295" s="308"/>
      <c r="C295" s="308"/>
      <c r="D295" s="308"/>
      <c r="E295" s="308"/>
      <c r="F295" s="308"/>
      <c r="G295" s="308"/>
      <c r="H295" s="308"/>
      <c r="I295" s="308"/>
      <c r="J295" s="308"/>
      <c r="K295" s="308"/>
      <c r="L295" s="308"/>
      <c r="M295" s="308"/>
      <c r="N295" s="308"/>
      <c r="O295" s="308"/>
      <c r="P295" s="308"/>
      <c r="Q295" s="308"/>
      <c r="R295" s="308"/>
      <c r="S295" s="308"/>
      <c r="T295" s="308"/>
      <c r="U295" s="308"/>
      <c r="V295" s="308"/>
      <c r="W295" s="308"/>
      <c r="X295" s="308"/>
      <c r="Y295" s="308"/>
      <c r="Z295" s="308"/>
      <c r="AA295" s="308"/>
      <c r="AB295" s="308"/>
    </row>
    <row r="296" spans="1:28" ht="25.5" customHeight="1" outlineLevel="1" x14ac:dyDescent="0.25">
      <c r="A296" s="46">
        <v>1</v>
      </c>
      <c r="B296" s="80" t="s">
        <v>1040</v>
      </c>
      <c r="C296" s="20" t="s">
        <v>67</v>
      </c>
      <c r="D296" s="4" t="s">
        <v>1161</v>
      </c>
      <c r="E296" s="47">
        <v>44841</v>
      </c>
      <c r="F296" s="48" t="s">
        <v>1043</v>
      </c>
      <c r="G296" s="46" t="s">
        <v>23</v>
      </c>
      <c r="H296" s="46" t="s">
        <v>25</v>
      </c>
      <c r="I296" s="14" t="s">
        <v>137</v>
      </c>
      <c r="J296" s="20"/>
      <c r="K296" s="20"/>
      <c r="L296" s="20"/>
      <c r="M296" s="20"/>
      <c r="N296" s="26"/>
      <c r="O296" s="46"/>
      <c r="P296" s="46"/>
      <c r="Q296" s="46"/>
      <c r="R296" s="46"/>
      <c r="S296" s="46" t="s">
        <v>12</v>
      </c>
      <c r="T296" s="46"/>
      <c r="U296" s="46"/>
      <c r="V296" s="46"/>
      <c r="W296" s="46"/>
      <c r="X296" s="47">
        <v>45214</v>
      </c>
      <c r="Y296" s="3" t="s">
        <v>11</v>
      </c>
      <c r="Z296" s="3" t="s">
        <v>1126</v>
      </c>
      <c r="AA296" s="13">
        <v>12</v>
      </c>
      <c r="AB296" s="13">
        <v>12</v>
      </c>
    </row>
    <row r="297" spans="1:28" ht="25.5" customHeight="1" outlineLevel="1" x14ac:dyDescent="0.25">
      <c r="A297" s="46">
        <v>3</v>
      </c>
      <c r="B297" s="80" t="s">
        <v>1170</v>
      </c>
      <c r="C297" s="20" t="s">
        <v>67</v>
      </c>
      <c r="D297" s="3" t="s">
        <v>768</v>
      </c>
      <c r="E297" s="47">
        <v>42806</v>
      </c>
      <c r="F297" s="48" t="s">
        <v>1124</v>
      </c>
      <c r="G297" s="46" t="s">
        <v>27</v>
      </c>
      <c r="H297" s="46" t="s">
        <v>25</v>
      </c>
      <c r="I297" s="14"/>
      <c r="J297" s="20"/>
      <c r="K297" s="20" t="s">
        <v>135</v>
      </c>
      <c r="L297" s="20"/>
      <c r="M297" s="20"/>
      <c r="N297" s="26"/>
      <c r="O297" s="46"/>
      <c r="P297" s="46"/>
      <c r="Q297" s="46"/>
      <c r="R297" s="46" t="s">
        <v>11</v>
      </c>
      <c r="S297" s="46"/>
      <c r="T297" s="46"/>
      <c r="U297" s="46"/>
      <c r="V297" s="46"/>
      <c r="W297" s="46"/>
      <c r="X297" s="47">
        <v>45214</v>
      </c>
      <c r="Y297" s="3" t="s">
        <v>11</v>
      </c>
      <c r="Z297" s="3" t="s">
        <v>1126</v>
      </c>
      <c r="AA297" s="13">
        <v>12</v>
      </c>
      <c r="AB297" s="13">
        <v>12</v>
      </c>
    </row>
    <row r="298" spans="1:28" ht="25.5" customHeight="1" outlineLevel="1" x14ac:dyDescent="0.25">
      <c r="A298" s="46">
        <v>6</v>
      </c>
      <c r="B298" s="80" t="s">
        <v>1245</v>
      </c>
      <c r="C298" s="20" t="s">
        <v>66</v>
      </c>
      <c r="D298" s="3" t="s">
        <v>1225</v>
      </c>
      <c r="E298" s="47">
        <v>44759</v>
      </c>
      <c r="F298" s="48" t="s">
        <v>1125</v>
      </c>
      <c r="G298" s="46" t="s">
        <v>23</v>
      </c>
      <c r="H298" s="46" t="s">
        <v>25</v>
      </c>
      <c r="I298" s="14"/>
      <c r="J298" s="20"/>
      <c r="K298" s="20"/>
      <c r="L298" s="20" t="s">
        <v>136</v>
      </c>
      <c r="M298" s="20"/>
      <c r="N298" s="26"/>
      <c r="O298" s="46"/>
      <c r="P298" s="46"/>
      <c r="Q298" s="46"/>
      <c r="R298" s="46"/>
      <c r="S298" s="46" t="s">
        <v>12</v>
      </c>
      <c r="T298" s="46"/>
      <c r="U298" s="46"/>
      <c r="V298" s="46"/>
      <c r="W298" s="46"/>
      <c r="X298" s="47">
        <v>45214</v>
      </c>
      <c r="Y298" s="3" t="s">
        <v>11</v>
      </c>
      <c r="Z298" s="3" t="s">
        <v>1126</v>
      </c>
      <c r="AA298" s="13">
        <v>12</v>
      </c>
      <c r="AB298" s="13">
        <v>12</v>
      </c>
    </row>
    <row r="299" spans="1:28" ht="25.5" customHeight="1" outlineLevel="1" x14ac:dyDescent="0.25">
      <c r="A299" s="46">
        <v>10</v>
      </c>
      <c r="B299" s="80" t="s">
        <v>352</v>
      </c>
      <c r="C299" s="20" t="s">
        <v>66</v>
      </c>
      <c r="D299" s="3"/>
      <c r="E299" s="47">
        <v>43819</v>
      </c>
      <c r="F299" s="48" t="s">
        <v>340</v>
      </c>
      <c r="G299" s="46" t="s">
        <v>53</v>
      </c>
      <c r="H299" s="46" t="s">
        <v>25</v>
      </c>
      <c r="I299" s="14"/>
      <c r="J299" s="20" t="s">
        <v>138</v>
      </c>
      <c r="K299" s="20"/>
      <c r="L299" s="20"/>
      <c r="M299" s="20"/>
      <c r="N299" s="26"/>
      <c r="O299" s="46"/>
      <c r="P299" s="46"/>
      <c r="Q299" s="46"/>
      <c r="R299" s="46" t="s">
        <v>11</v>
      </c>
      <c r="S299" s="46"/>
      <c r="T299" s="46"/>
      <c r="U299" s="46"/>
      <c r="V299" s="46"/>
      <c r="W299" s="46"/>
      <c r="X299" s="47">
        <v>45214</v>
      </c>
      <c r="Y299" s="3" t="s">
        <v>11</v>
      </c>
      <c r="Z299" s="3" t="s">
        <v>1126</v>
      </c>
      <c r="AA299" s="13">
        <v>12</v>
      </c>
      <c r="AB299" s="13">
        <v>12</v>
      </c>
    </row>
    <row r="300" spans="1:28" ht="25.5" customHeight="1" x14ac:dyDescent="0.25">
      <c r="A300" s="307" t="s">
        <v>1208</v>
      </c>
      <c r="B300" s="308"/>
      <c r="C300" s="308"/>
      <c r="D300" s="308"/>
      <c r="E300" s="308"/>
      <c r="F300" s="308"/>
      <c r="G300" s="308"/>
      <c r="H300" s="308"/>
      <c r="I300" s="308"/>
      <c r="J300" s="308"/>
      <c r="K300" s="308"/>
      <c r="L300" s="308"/>
      <c r="M300" s="308"/>
      <c r="N300" s="308"/>
      <c r="O300" s="308"/>
      <c r="P300" s="308"/>
      <c r="Q300" s="308"/>
      <c r="R300" s="308"/>
      <c r="S300" s="308"/>
      <c r="T300" s="308"/>
      <c r="U300" s="308"/>
      <c r="V300" s="308"/>
      <c r="W300" s="308"/>
      <c r="X300" s="308"/>
      <c r="Y300" s="308"/>
      <c r="Z300" s="308"/>
      <c r="AA300" s="308"/>
      <c r="AB300" s="308"/>
    </row>
    <row r="301" spans="1:28" ht="30" customHeight="1" outlineLevel="1" x14ac:dyDescent="0.25">
      <c r="A301" s="46">
        <v>8</v>
      </c>
      <c r="B301" s="80" t="s">
        <v>532</v>
      </c>
      <c r="C301" s="20" t="s">
        <v>67</v>
      </c>
      <c r="D301" s="3" t="s">
        <v>44</v>
      </c>
      <c r="E301" s="47">
        <v>44576</v>
      </c>
      <c r="F301" s="48" t="s">
        <v>935</v>
      </c>
      <c r="G301" s="46" t="s">
        <v>27</v>
      </c>
      <c r="H301" s="82" t="s">
        <v>25</v>
      </c>
      <c r="I301" s="14"/>
      <c r="J301" s="20"/>
      <c r="K301" s="20" t="s">
        <v>135</v>
      </c>
      <c r="L301" s="20"/>
      <c r="M301" s="20"/>
      <c r="N301" s="26"/>
      <c r="O301" s="11"/>
      <c r="P301" s="20"/>
      <c r="Q301" s="46"/>
      <c r="R301" s="46" t="s">
        <v>11</v>
      </c>
      <c r="S301" s="46"/>
      <c r="T301" s="46"/>
      <c r="U301" s="46"/>
      <c r="V301" s="46"/>
      <c r="W301" s="46"/>
      <c r="X301" s="164">
        <v>45242</v>
      </c>
      <c r="Y301" s="3" t="s">
        <v>11</v>
      </c>
      <c r="Z301" s="3" t="s">
        <v>1134</v>
      </c>
      <c r="AA301" s="168">
        <v>25</v>
      </c>
      <c r="AB301" s="13">
        <v>25</v>
      </c>
    </row>
    <row r="302" spans="1:28" ht="25.5" customHeight="1" outlineLevel="1" x14ac:dyDescent="0.25">
      <c r="A302" s="46">
        <v>14</v>
      </c>
      <c r="B302" s="80" t="s">
        <v>1127</v>
      </c>
      <c r="C302" s="20" t="s">
        <v>66</v>
      </c>
      <c r="D302" s="3" t="s">
        <v>429</v>
      </c>
      <c r="E302" s="47">
        <v>44866</v>
      </c>
      <c r="F302" s="48" t="s">
        <v>1128</v>
      </c>
      <c r="G302" s="46" t="s">
        <v>35</v>
      </c>
      <c r="H302" s="82" t="s">
        <v>25</v>
      </c>
      <c r="I302" s="20"/>
      <c r="J302" s="171" t="s">
        <v>138</v>
      </c>
      <c r="K302" s="20"/>
      <c r="L302" s="20"/>
      <c r="M302" s="20"/>
      <c r="N302" s="26"/>
      <c r="O302" s="11"/>
      <c r="P302" s="20"/>
      <c r="Q302" s="46"/>
      <c r="R302" s="46"/>
      <c r="S302" s="46" t="s">
        <v>12</v>
      </c>
      <c r="T302" s="46"/>
      <c r="U302" s="46"/>
      <c r="V302" s="46"/>
      <c r="W302" s="46"/>
      <c r="X302" s="164">
        <v>45242</v>
      </c>
      <c r="Y302" s="3" t="s">
        <v>11</v>
      </c>
      <c r="Z302" s="3" t="s">
        <v>1134</v>
      </c>
      <c r="AA302" s="168">
        <v>25</v>
      </c>
      <c r="AB302" s="13">
        <v>25</v>
      </c>
    </row>
    <row r="303" spans="1:28" ht="25.5" customHeight="1" outlineLevel="1" x14ac:dyDescent="0.25">
      <c r="A303" s="46">
        <v>19</v>
      </c>
      <c r="B303" s="80" t="s">
        <v>1129</v>
      </c>
      <c r="C303" s="20" t="s">
        <v>66</v>
      </c>
      <c r="D303" s="3" t="s">
        <v>1130</v>
      </c>
      <c r="E303" s="47">
        <v>44666</v>
      </c>
      <c r="F303" s="48" t="s">
        <v>1131</v>
      </c>
      <c r="G303" s="46" t="s">
        <v>26</v>
      </c>
      <c r="H303" s="82" t="s">
        <v>25</v>
      </c>
      <c r="I303" s="14"/>
      <c r="J303" s="20"/>
      <c r="K303" s="20"/>
      <c r="L303" s="20" t="s">
        <v>136</v>
      </c>
      <c r="M303" s="20"/>
      <c r="N303" s="26"/>
      <c r="O303" s="11"/>
      <c r="P303" s="20"/>
      <c r="Q303" s="46"/>
      <c r="R303" s="46" t="s">
        <v>11</v>
      </c>
      <c r="S303" s="46"/>
      <c r="T303" s="46"/>
      <c r="U303" s="46"/>
      <c r="V303" s="46"/>
      <c r="W303" s="46"/>
      <c r="X303" s="164">
        <v>45242</v>
      </c>
      <c r="Y303" s="3" t="s">
        <v>11</v>
      </c>
      <c r="Z303" s="3" t="s">
        <v>1134</v>
      </c>
      <c r="AA303" s="168">
        <v>25</v>
      </c>
      <c r="AB303" s="13">
        <v>25</v>
      </c>
    </row>
    <row r="304" spans="1:28" ht="25.5" customHeight="1" outlineLevel="1" x14ac:dyDescent="0.25">
      <c r="A304" s="46">
        <v>25</v>
      </c>
      <c r="B304" s="80" t="s">
        <v>1132</v>
      </c>
      <c r="C304" s="20" t="s">
        <v>66</v>
      </c>
      <c r="D304" s="3" t="s">
        <v>1133</v>
      </c>
      <c r="E304" s="47">
        <v>42304</v>
      </c>
      <c r="F304" s="48" t="s">
        <v>63</v>
      </c>
      <c r="G304" s="46" t="s">
        <v>39</v>
      </c>
      <c r="H304" s="82" t="s">
        <v>25</v>
      </c>
      <c r="I304" s="14"/>
      <c r="J304" s="20"/>
      <c r="K304" s="20"/>
      <c r="L304" s="20"/>
      <c r="M304" s="20"/>
      <c r="N304" s="26" t="s">
        <v>141</v>
      </c>
      <c r="O304" s="11"/>
      <c r="P304" s="20"/>
      <c r="Q304" s="46"/>
      <c r="R304" s="46"/>
      <c r="S304" s="46"/>
      <c r="T304" s="46" t="s">
        <v>13</v>
      </c>
      <c r="U304" s="46"/>
      <c r="V304" s="46"/>
      <c r="W304" s="46"/>
      <c r="X304" s="164">
        <v>45242</v>
      </c>
      <c r="Y304" s="3" t="s">
        <v>11</v>
      </c>
      <c r="Z304" s="3" t="s">
        <v>1134</v>
      </c>
      <c r="AA304" s="168">
        <v>25</v>
      </c>
      <c r="AB304" s="13">
        <v>25</v>
      </c>
    </row>
    <row r="305" spans="1:29" ht="25.5" customHeight="1" x14ac:dyDescent="0.25">
      <c r="A305" s="307" t="s">
        <v>1135</v>
      </c>
      <c r="B305" s="308"/>
      <c r="C305" s="308"/>
      <c r="D305" s="308"/>
      <c r="E305" s="308"/>
      <c r="F305" s="308"/>
      <c r="G305" s="308"/>
      <c r="H305" s="308"/>
      <c r="I305" s="308"/>
      <c r="J305" s="308"/>
      <c r="K305" s="308"/>
      <c r="L305" s="308"/>
      <c r="M305" s="308"/>
      <c r="N305" s="308"/>
      <c r="O305" s="308"/>
      <c r="P305" s="308"/>
      <c r="Q305" s="308"/>
      <c r="R305" s="308"/>
      <c r="S305" s="308"/>
      <c r="T305" s="308"/>
      <c r="U305" s="308"/>
      <c r="V305" s="308"/>
      <c r="W305" s="308"/>
      <c r="X305" s="308"/>
      <c r="Y305" s="308"/>
      <c r="Z305" s="308"/>
      <c r="AA305" s="308"/>
      <c r="AB305" s="308"/>
    </row>
    <row r="306" spans="1:29" ht="25.5" customHeight="1" outlineLevel="1" x14ac:dyDescent="0.25">
      <c r="A306" s="46">
        <v>7</v>
      </c>
      <c r="B306" s="80" t="s">
        <v>1136</v>
      </c>
      <c r="C306" s="20" t="s">
        <v>67</v>
      </c>
      <c r="D306" s="3" t="s">
        <v>44</v>
      </c>
      <c r="E306" s="47">
        <v>44834</v>
      </c>
      <c r="F306" s="48" t="s">
        <v>1137</v>
      </c>
      <c r="G306" s="46" t="s">
        <v>35</v>
      </c>
      <c r="H306" s="82" t="s">
        <v>25</v>
      </c>
      <c r="I306" s="14" t="s">
        <v>137</v>
      </c>
      <c r="J306" s="20"/>
      <c r="K306" s="20"/>
      <c r="L306" s="20"/>
      <c r="M306" s="20"/>
      <c r="N306" s="26"/>
      <c r="O306" s="11"/>
      <c r="P306" s="20"/>
      <c r="Q306" s="46"/>
      <c r="R306" s="46"/>
      <c r="S306" s="46" t="s">
        <v>12</v>
      </c>
      <c r="T306" s="46"/>
      <c r="U306" s="46"/>
      <c r="V306" s="46"/>
      <c r="W306" s="46"/>
      <c r="X306" s="47">
        <v>45256</v>
      </c>
      <c r="Y306" s="3" t="s">
        <v>11</v>
      </c>
      <c r="Z306" s="3" t="s">
        <v>1094</v>
      </c>
      <c r="AA306" s="168">
        <v>14</v>
      </c>
      <c r="AB306" s="13">
        <v>14</v>
      </c>
    </row>
    <row r="307" spans="1:29" ht="25.5" customHeight="1" outlineLevel="1" x14ac:dyDescent="0.25">
      <c r="A307" s="46">
        <v>9</v>
      </c>
      <c r="B307" s="80" t="s">
        <v>319</v>
      </c>
      <c r="C307" s="20" t="s">
        <v>67</v>
      </c>
      <c r="D307" s="3" t="s">
        <v>44</v>
      </c>
      <c r="E307" s="47">
        <v>44576</v>
      </c>
      <c r="F307" s="48" t="s">
        <v>1138</v>
      </c>
      <c r="G307" s="46" t="s">
        <v>26</v>
      </c>
      <c r="H307" s="82" t="s">
        <v>25</v>
      </c>
      <c r="I307" s="14"/>
      <c r="J307" s="20"/>
      <c r="K307" s="20" t="s">
        <v>135</v>
      </c>
      <c r="L307" s="20"/>
      <c r="M307" s="20"/>
      <c r="N307" s="26"/>
      <c r="O307" s="11"/>
      <c r="P307" s="20"/>
      <c r="Q307" s="46"/>
      <c r="R307" s="46" t="s">
        <v>11</v>
      </c>
      <c r="S307" s="46"/>
      <c r="T307" s="46"/>
      <c r="U307" s="46"/>
      <c r="V307" s="46"/>
      <c r="W307" s="46"/>
      <c r="X307" s="47">
        <v>45256</v>
      </c>
      <c r="Y307" s="3" t="s">
        <v>11</v>
      </c>
      <c r="Z307" s="3" t="s">
        <v>1094</v>
      </c>
      <c r="AA307" s="168">
        <v>14</v>
      </c>
      <c r="AB307" s="13">
        <v>14</v>
      </c>
    </row>
    <row r="308" spans="1:29" ht="25.5" customHeight="1" outlineLevel="1" x14ac:dyDescent="0.25">
      <c r="A308" s="46">
        <v>14</v>
      </c>
      <c r="B308" s="80" t="s">
        <v>1139</v>
      </c>
      <c r="C308" s="20" t="s">
        <v>66</v>
      </c>
      <c r="D308" s="3" t="s">
        <v>44</v>
      </c>
      <c r="E308" s="47">
        <v>44854</v>
      </c>
      <c r="F308" s="48" t="s">
        <v>1140</v>
      </c>
      <c r="G308" s="46" t="s">
        <v>23</v>
      </c>
      <c r="H308" s="82" t="s">
        <v>25</v>
      </c>
      <c r="I308" s="14"/>
      <c r="J308" s="20" t="s">
        <v>138</v>
      </c>
      <c r="K308" s="20"/>
      <c r="L308" s="20"/>
      <c r="M308" s="20"/>
      <c r="N308" s="26"/>
      <c r="O308" s="11"/>
      <c r="P308" s="20"/>
      <c r="Q308" s="46"/>
      <c r="R308" s="46"/>
      <c r="S308" s="46" t="s">
        <v>12</v>
      </c>
      <c r="T308" s="46"/>
      <c r="U308" s="46"/>
      <c r="V308" s="46"/>
      <c r="W308" s="46"/>
      <c r="X308" s="47">
        <v>45256</v>
      </c>
      <c r="Y308" s="3" t="s">
        <v>11</v>
      </c>
      <c r="Z308" s="3" t="s">
        <v>1094</v>
      </c>
      <c r="AA308" s="168">
        <v>14</v>
      </c>
      <c r="AB308" s="13">
        <v>14</v>
      </c>
    </row>
    <row r="309" spans="1:29" ht="25.5" customHeight="1" outlineLevel="1" x14ac:dyDescent="0.25">
      <c r="A309" s="46">
        <v>16</v>
      </c>
      <c r="B309" s="80" t="s">
        <v>219</v>
      </c>
      <c r="C309" s="20" t="s">
        <v>66</v>
      </c>
      <c r="D309" s="3" t="s">
        <v>72</v>
      </c>
      <c r="E309" s="47">
        <v>44446</v>
      </c>
      <c r="F309" s="48" t="s">
        <v>1017</v>
      </c>
      <c r="G309" s="46" t="s">
        <v>26</v>
      </c>
      <c r="H309" s="82" t="s">
        <v>25</v>
      </c>
      <c r="I309" s="14"/>
      <c r="J309" s="20"/>
      <c r="K309" s="20"/>
      <c r="L309" s="20" t="s">
        <v>136</v>
      </c>
      <c r="M309" s="20"/>
      <c r="N309" s="26"/>
      <c r="O309" s="11"/>
      <c r="P309" s="20"/>
      <c r="Q309" s="46"/>
      <c r="R309" s="46" t="s">
        <v>11</v>
      </c>
      <c r="S309" s="46"/>
      <c r="T309" s="46"/>
      <c r="U309" s="46"/>
      <c r="V309" s="46"/>
      <c r="W309" s="46"/>
      <c r="X309" s="47">
        <v>45256</v>
      </c>
      <c r="Y309" s="3" t="s">
        <v>11</v>
      </c>
      <c r="Z309" s="3" t="s">
        <v>1094</v>
      </c>
      <c r="AA309" s="168">
        <v>14</v>
      </c>
      <c r="AB309" s="13">
        <v>14</v>
      </c>
      <c r="AC309" s="111"/>
    </row>
    <row r="310" spans="1:29" ht="25.5" customHeight="1" x14ac:dyDescent="0.25">
      <c r="A310" s="307" t="s">
        <v>1148</v>
      </c>
      <c r="B310" s="308"/>
      <c r="C310" s="308"/>
      <c r="D310" s="308"/>
      <c r="E310" s="308"/>
      <c r="F310" s="308"/>
      <c r="G310" s="308"/>
      <c r="H310" s="308"/>
      <c r="I310" s="308"/>
      <c r="J310" s="308"/>
      <c r="K310" s="308"/>
      <c r="L310" s="308"/>
      <c r="M310" s="308"/>
      <c r="N310" s="308"/>
      <c r="O310" s="308"/>
      <c r="P310" s="308"/>
      <c r="Q310" s="308"/>
      <c r="R310" s="308"/>
      <c r="S310" s="308"/>
      <c r="T310" s="308"/>
      <c r="U310" s="308"/>
      <c r="V310" s="308"/>
      <c r="W310" s="308"/>
      <c r="X310" s="308"/>
      <c r="Y310" s="308"/>
      <c r="Z310" s="308"/>
      <c r="AA310" s="308"/>
      <c r="AB310" s="308"/>
    </row>
    <row r="311" spans="1:29" ht="25.5" customHeight="1" outlineLevel="1" x14ac:dyDescent="0.25">
      <c r="A311" s="46">
        <v>4</v>
      </c>
      <c r="B311" s="80" t="s">
        <v>1067</v>
      </c>
      <c r="C311" s="20" t="s">
        <v>67</v>
      </c>
      <c r="D311" s="3" t="s">
        <v>41</v>
      </c>
      <c r="E311" s="47">
        <v>44657</v>
      </c>
      <c r="F311" s="48" t="s">
        <v>1014</v>
      </c>
      <c r="G311" s="46" t="s">
        <v>24</v>
      </c>
      <c r="H311" s="82" t="s">
        <v>25</v>
      </c>
      <c r="I311" s="14"/>
      <c r="J311" s="20"/>
      <c r="K311" s="20" t="s">
        <v>135</v>
      </c>
      <c r="L311" s="20"/>
      <c r="M311" s="20"/>
      <c r="N311" s="26"/>
      <c r="O311" s="11"/>
      <c r="P311" s="20"/>
      <c r="Q311" s="46"/>
      <c r="R311" s="46" t="s">
        <v>11</v>
      </c>
      <c r="S311" s="46"/>
      <c r="T311" s="46"/>
      <c r="U311" s="46"/>
      <c r="V311" s="46"/>
      <c r="W311" s="46"/>
      <c r="X311" s="47">
        <v>45268</v>
      </c>
      <c r="Y311" s="3" t="s">
        <v>11</v>
      </c>
      <c r="Z311" s="3" t="s">
        <v>566</v>
      </c>
      <c r="AA311" s="168">
        <v>21</v>
      </c>
      <c r="AB311" s="13">
        <v>21</v>
      </c>
    </row>
    <row r="312" spans="1:29" ht="25.5" customHeight="1" outlineLevel="1" x14ac:dyDescent="0.25">
      <c r="A312" s="46">
        <v>9</v>
      </c>
      <c r="B312" s="80" t="s">
        <v>1141</v>
      </c>
      <c r="C312" s="20" t="s">
        <v>67</v>
      </c>
      <c r="D312" s="3" t="s">
        <v>1142</v>
      </c>
      <c r="E312" s="47">
        <v>41529</v>
      </c>
      <c r="F312" s="48" t="s">
        <v>1056</v>
      </c>
      <c r="G312" s="46" t="s">
        <v>39</v>
      </c>
      <c r="H312" s="82" t="s">
        <v>25</v>
      </c>
      <c r="I312" s="14"/>
      <c r="J312" s="20"/>
      <c r="K312" s="20"/>
      <c r="L312" s="20"/>
      <c r="M312" s="20" t="s">
        <v>140</v>
      </c>
      <c r="N312" s="26"/>
      <c r="O312" s="11"/>
      <c r="P312" s="20"/>
      <c r="Q312" s="46"/>
      <c r="R312" s="46"/>
      <c r="S312" s="46"/>
      <c r="T312" s="46" t="s">
        <v>13</v>
      </c>
      <c r="U312" s="46"/>
      <c r="V312" s="46"/>
      <c r="W312" s="46"/>
      <c r="X312" s="47">
        <v>45268</v>
      </c>
      <c r="Y312" s="3" t="s">
        <v>11</v>
      </c>
      <c r="Z312" s="3" t="s">
        <v>566</v>
      </c>
      <c r="AA312" s="168">
        <v>21</v>
      </c>
      <c r="AB312" s="13">
        <v>21</v>
      </c>
    </row>
    <row r="313" spans="1:29" ht="25.5" customHeight="1" outlineLevel="1" x14ac:dyDescent="0.25">
      <c r="A313" s="46">
        <v>12</v>
      </c>
      <c r="B313" s="80" t="s">
        <v>1143</v>
      </c>
      <c r="C313" s="20" t="s">
        <v>66</v>
      </c>
      <c r="D313" s="3" t="s">
        <v>573</v>
      </c>
      <c r="E313" s="47">
        <v>44920</v>
      </c>
      <c r="F313" s="48" t="s">
        <v>1144</v>
      </c>
      <c r="G313" s="46" t="s">
        <v>23</v>
      </c>
      <c r="H313" s="82" t="s">
        <v>25</v>
      </c>
      <c r="I313" s="14"/>
      <c r="J313" s="20" t="s">
        <v>138</v>
      </c>
      <c r="K313" s="20"/>
      <c r="L313" s="20"/>
      <c r="M313" s="20"/>
      <c r="N313" s="26"/>
      <c r="O313" s="11"/>
      <c r="P313" s="20"/>
      <c r="Q313" s="46"/>
      <c r="R313" s="46"/>
      <c r="S313" s="46" t="s">
        <v>12</v>
      </c>
      <c r="T313" s="46"/>
      <c r="U313" s="46"/>
      <c r="V313" s="46"/>
      <c r="W313" s="46"/>
      <c r="X313" s="47">
        <v>45268</v>
      </c>
      <c r="Y313" s="3" t="s">
        <v>11</v>
      </c>
      <c r="Z313" s="3" t="s">
        <v>566</v>
      </c>
      <c r="AA313" s="168">
        <v>21</v>
      </c>
      <c r="AB313" s="13">
        <v>21</v>
      </c>
    </row>
    <row r="314" spans="1:29" ht="25.5" customHeight="1" outlineLevel="1" x14ac:dyDescent="0.25">
      <c r="A314" s="46">
        <v>20</v>
      </c>
      <c r="B314" s="80" t="s">
        <v>110</v>
      </c>
      <c r="C314" s="20" t="s">
        <v>66</v>
      </c>
      <c r="D314" s="3" t="s">
        <v>111</v>
      </c>
      <c r="E314" s="47">
        <v>44242</v>
      </c>
      <c r="F314" s="48" t="s">
        <v>255</v>
      </c>
      <c r="G314" s="46" t="s">
        <v>26</v>
      </c>
      <c r="H314" s="82" t="s">
        <v>25</v>
      </c>
      <c r="I314" s="14"/>
      <c r="J314" s="20"/>
      <c r="K314" s="20"/>
      <c r="L314" s="20" t="s">
        <v>136</v>
      </c>
      <c r="M314" s="20"/>
      <c r="N314" s="26"/>
      <c r="O314" s="20"/>
      <c r="P314" s="20"/>
      <c r="Q314" s="46"/>
      <c r="R314" s="46" t="s">
        <v>11</v>
      </c>
      <c r="S314" s="46"/>
      <c r="T314" s="46"/>
      <c r="U314" s="46"/>
      <c r="V314" s="46"/>
      <c r="W314" s="46"/>
      <c r="X314" s="47">
        <v>45268</v>
      </c>
      <c r="Y314" s="3" t="s">
        <v>11</v>
      </c>
      <c r="Z314" s="3" t="s">
        <v>566</v>
      </c>
      <c r="AA314" s="168">
        <v>21</v>
      </c>
      <c r="AB314" s="13">
        <v>21</v>
      </c>
      <c r="AC314" s="111"/>
    </row>
    <row r="315" spans="1:29" ht="25.5" customHeight="1" x14ac:dyDescent="0.25">
      <c r="A315" s="307" t="s">
        <v>1149</v>
      </c>
      <c r="B315" s="308"/>
      <c r="C315" s="308"/>
      <c r="D315" s="308"/>
      <c r="E315" s="308"/>
      <c r="F315" s="308"/>
      <c r="G315" s="308"/>
      <c r="H315" s="308"/>
      <c r="I315" s="308"/>
      <c r="J315" s="308"/>
      <c r="K315" s="308"/>
      <c r="L315" s="308"/>
      <c r="M315" s="308"/>
      <c r="N315" s="308"/>
      <c r="O315" s="308"/>
      <c r="P315" s="308"/>
      <c r="Q315" s="308"/>
      <c r="R315" s="308"/>
      <c r="S315" s="308"/>
      <c r="T315" s="308"/>
      <c r="U315" s="308"/>
      <c r="V315" s="308"/>
      <c r="W315" s="308"/>
      <c r="X315" s="308"/>
      <c r="Y315" s="308"/>
      <c r="Z315" s="308"/>
      <c r="AA315" s="308"/>
      <c r="AB315" s="308"/>
    </row>
    <row r="316" spans="1:29" ht="25.5" customHeight="1" outlineLevel="1" x14ac:dyDescent="0.25">
      <c r="A316" s="46">
        <v>4</v>
      </c>
      <c r="B316" s="80" t="s">
        <v>1067</v>
      </c>
      <c r="C316" s="20" t="s">
        <v>67</v>
      </c>
      <c r="D316" s="3" t="s">
        <v>41</v>
      </c>
      <c r="E316" s="47">
        <v>44657</v>
      </c>
      <c r="F316" s="48" t="s">
        <v>1014</v>
      </c>
      <c r="G316" s="46" t="s">
        <v>27</v>
      </c>
      <c r="H316" s="46" t="s">
        <v>25</v>
      </c>
      <c r="I316" s="14"/>
      <c r="J316" s="20"/>
      <c r="K316" s="20" t="s">
        <v>135</v>
      </c>
      <c r="L316" s="20"/>
      <c r="M316" s="20"/>
      <c r="N316" s="26"/>
      <c r="O316" s="20"/>
      <c r="P316" s="20"/>
      <c r="Q316" s="46"/>
      <c r="R316" s="46" t="s">
        <v>11</v>
      </c>
      <c r="S316" s="46"/>
      <c r="T316" s="46"/>
      <c r="U316" s="46"/>
      <c r="V316" s="46"/>
      <c r="W316" s="46"/>
      <c r="X316" s="47">
        <v>45270</v>
      </c>
      <c r="Y316" s="3" t="s">
        <v>11</v>
      </c>
      <c r="Z316" s="3" t="s">
        <v>426</v>
      </c>
      <c r="AA316" s="168">
        <v>7</v>
      </c>
      <c r="AB316" s="13">
        <v>7</v>
      </c>
    </row>
    <row r="317" spans="1:29" ht="25.5" customHeight="1" outlineLevel="1" x14ac:dyDescent="0.25">
      <c r="A317" s="46">
        <v>6</v>
      </c>
      <c r="B317" s="80" t="s">
        <v>1145</v>
      </c>
      <c r="C317" s="20" t="s">
        <v>66</v>
      </c>
      <c r="D317" s="3" t="s">
        <v>72</v>
      </c>
      <c r="E317" s="47">
        <v>44760</v>
      </c>
      <c r="F317" s="48" t="s">
        <v>1002</v>
      </c>
      <c r="G317" s="46" t="s">
        <v>35</v>
      </c>
      <c r="H317" s="46" t="s">
        <v>25</v>
      </c>
      <c r="I317" s="14"/>
      <c r="J317" s="20" t="s">
        <v>138</v>
      </c>
      <c r="K317" s="20"/>
      <c r="L317" s="20"/>
      <c r="M317" s="20"/>
      <c r="N317" s="26"/>
      <c r="O317" s="20"/>
      <c r="P317" s="20"/>
      <c r="Q317" s="46"/>
      <c r="R317" s="46"/>
      <c r="S317" s="46" t="s">
        <v>12</v>
      </c>
      <c r="T317" s="46"/>
      <c r="U317" s="46"/>
      <c r="V317" s="46"/>
      <c r="W317" s="46"/>
      <c r="X317" s="47">
        <v>45270</v>
      </c>
      <c r="Y317" s="3" t="s">
        <v>11</v>
      </c>
      <c r="Z317" s="3" t="s">
        <v>426</v>
      </c>
      <c r="AA317" s="168">
        <v>7</v>
      </c>
      <c r="AB317" s="13">
        <v>7</v>
      </c>
    </row>
    <row r="318" spans="1:29" ht="25.5" customHeight="1" outlineLevel="1" x14ac:dyDescent="0.25">
      <c r="A318" s="46">
        <v>8</v>
      </c>
      <c r="B318" s="80" t="s">
        <v>1146</v>
      </c>
      <c r="C318" s="20" t="s">
        <v>66</v>
      </c>
      <c r="D318" s="3"/>
      <c r="E318" s="47">
        <v>44249</v>
      </c>
      <c r="F318" s="48" t="s">
        <v>1147</v>
      </c>
      <c r="G318" s="46" t="s">
        <v>26</v>
      </c>
      <c r="H318" s="46" t="s">
        <v>25</v>
      </c>
      <c r="I318" s="14"/>
      <c r="J318" s="20"/>
      <c r="K318" s="20"/>
      <c r="L318" s="20" t="s">
        <v>136</v>
      </c>
      <c r="M318" s="20"/>
      <c r="N318" s="26"/>
      <c r="O318" s="20"/>
      <c r="P318" s="20"/>
      <c r="Q318" s="46"/>
      <c r="R318" s="46" t="s">
        <v>11</v>
      </c>
      <c r="S318" s="46"/>
      <c r="T318" s="46"/>
      <c r="U318" s="46"/>
      <c r="V318" s="46"/>
      <c r="W318" s="46"/>
      <c r="X318" s="47">
        <v>45270</v>
      </c>
      <c r="Y318" s="3" t="s">
        <v>11</v>
      </c>
      <c r="Z318" s="3" t="s">
        <v>426</v>
      </c>
      <c r="AA318" s="13">
        <v>7</v>
      </c>
      <c r="AB318" s="13">
        <v>7</v>
      </c>
      <c r="AC318" s="111"/>
    </row>
    <row r="319" spans="1:29" ht="25.5" customHeight="1" x14ac:dyDescent="0.25">
      <c r="A319" s="307" t="s">
        <v>1150</v>
      </c>
      <c r="B319" s="308"/>
      <c r="C319" s="308"/>
      <c r="D319" s="308"/>
      <c r="E319" s="308"/>
      <c r="F319" s="308"/>
      <c r="G319" s="308"/>
      <c r="H319" s="308"/>
      <c r="I319" s="308"/>
      <c r="J319" s="308"/>
      <c r="K319" s="308"/>
      <c r="L319" s="308"/>
      <c r="M319" s="308"/>
      <c r="N319" s="308"/>
      <c r="O319" s="308"/>
      <c r="P319" s="308"/>
      <c r="Q319" s="308"/>
      <c r="R319" s="308"/>
      <c r="S319" s="308"/>
      <c r="T319" s="308"/>
      <c r="U319" s="308"/>
      <c r="V319" s="308"/>
      <c r="W319" s="308"/>
      <c r="X319" s="308"/>
      <c r="Y319" s="308"/>
      <c r="Z319" s="308"/>
      <c r="AA319" s="308"/>
      <c r="AB319" s="308"/>
    </row>
    <row r="320" spans="1:29" ht="25.5" customHeight="1" x14ac:dyDescent="0.25">
      <c r="A320" s="111"/>
      <c r="B320" s="206"/>
      <c r="E320" s="178"/>
      <c r="F320" s="179"/>
      <c r="G320" s="111"/>
      <c r="H320" s="111"/>
      <c r="O320" s="111"/>
      <c r="P320" s="111"/>
      <c r="Q320" s="111"/>
      <c r="R320" s="111"/>
      <c r="S320" s="111"/>
      <c r="T320" s="111"/>
      <c r="U320" s="111"/>
      <c r="V320" s="111"/>
      <c r="W320" s="111"/>
      <c r="X320" s="178"/>
    </row>
    <row r="321" spans="1:28" ht="24.6" customHeight="1" outlineLevel="1" x14ac:dyDescent="0.25">
      <c r="A321" s="239">
        <v>9</v>
      </c>
      <c r="B321" s="240" t="s">
        <v>1268</v>
      </c>
      <c r="C321" s="57" t="s">
        <v>67</v>
      </c>
      <c r="D321" s="58" t="s">
        <v>111</v>
      </c>
      <c r="E321" s="241">
        <v>45410</v>
      </c>
      <c r="F321" s="242" t="s">
        <v>1247</v>
      </c>
      <c r="G321" s="243" t="s">
        <v>23</v>
      </c>
      <c r="H321" s="243" t="s">
        <v>25</v>
      </c>
      <c r="I321" s="246"/>
      <c r="J321" s="57"/>
      <c r="K321" s="57"/>
      <c r="L321" s="57"/>
      <c r="M321" s="57"/>
      <c r="N321" s="247"/>
      <c r="O321" s="57"/>
      <c r="P321" s="57" t="s">
        <v>9</v>
      </c>
      <c r="Q321" s="243"/>
      <c r="R321" s="243"/>
      <c r="S321" s="243"/>
      <c r="T321" s="243"/>
      <c r="U321" s="243"/>
      <c r="V321" s="243"/>
      <c r="W321" s="244"/>
      <c r="X321" s="245">
        <v>45801</v>
      </c>
      <c r="Y321" s="58" t="s">
        <v>8</v>
      </c>
      <c r="Z321" s="58" t="s">
        <v>1018</v>
      </c>
      <c r="AA321" s="57">
        <v>86</v>
      </c>
      <c r="AB321" s="57">
        <v>258</v>
      </c>
    </row>
    <row r="322" spans="1:28" ht="24.6" customHeight="1" outlineLevel="1" x14ac:dyDescent="0.25">
      <c r="A322" s="239">
        <v>11</v>
      </c>
      <c r="B322" s="240" t="s">
        <v>1269</v>
      </c>
      <c r="C322" s="57" t="s">
        <v>67</v>
      </c>
      <c r="D322" s="58" t="s">
        <v>73</v>
      </c>
      <c r="E322" s="241">
        <v>45414</v>
      </c>
      <c r="F322" s="242" t="s">
        <v>1248</v>
      </c>
      <c r="G322" s="243" t="s">
        <v>23</v>
      </c>
      <c r="H322" s="243" t="s">
        <v>25</v>
      </c>
      <c r="I322" s="246"/>
      <c r="J322" s="57"/>
      <c r="K322" s="57"/>
      <c r="L322" s="57"/>
      <c r="M322" s="57"/>
      <c r="N322" s="247"/>
      <c r="O322" s="57"/>
      <c r="P322" s="57"/>
      <c r="Q322" s="243"/>
      <c r="R322" s="243"/>
      <c r="S322" s="243"/>
      <c r="T322" s="243"/>
      <c r="U322" s="243"/>
      <c r="V322" s="243" t="s">
        <v>15</v>
      </c>
      <c r="W322" s="244"/>
      <c r="X322" s="245">
        <v>45801</v>
      </c>
      <c r="Y322" s="58" t="s">
        <v>8</v>
      </c>
      <c r="Z322" s="58" t="s">
        <v>1018</v>
      </c>
      <c r="AA322" s="57">
        <v>86</v>
      </c>
      <c r="AB322" s="57">
        <v>86</v>
      </c>
    </row>
    <row r="323" spans="1:28" ht="24.6" customHeight="1" outlineLevel="1" x14ac:dyDescent="0.25">
      <c r="A323" s="239">
        <v>13</v>
      </c>
      <c r="B323" s="240" t="s">
        <v>1270</v>
      </c>
      <c r="C323" s="57" t="s">
        <v>67</v>
      </c>
      <c r="D323" s="58" t="s">
        <v>41</v>
      </c>
      <c r="E323" s="241">
        <v>45281</v>
      </c>
      <c r="F323" s="242" t="s">
        <v>1249</v>
      </c>
      <c r="G323" s="243" t="s">
        <v>35</v>
      </c>
      <c r="H323" s="243" t="s">
        <v>25</v>
      </c>
      <c r="I323" s="246"/>
      <c r="J323" s="57"/>
      <c r="K323" s="57"/>
      <c r="L323" s="57"/>
      <c r="M323" s="57"/>
      <c r="N323" s="247"/>
      <c r="O323" s="57"/>
      <c r="P323" s="57"/>
      <c r="Q323" s="243"/>
      <c r="R323" s="243"/>
      <c r="S323" s="243" t="s">
        <v>12</v>
      </c>
      <c r="T323" s="243"/>
      <c r="U323" s="243"/>
      <c r="V323" s="243"/>
      <c r="W323" s="244"/>
      <c r="X323" s="245">
        <v>45801</v>
      </c>
      <c r="Y323" s="58" t="s">
        <v>8</v>
      </c>
      <c r="Z323" s="58" t="s">
        <v>1018</v>
      </c>
      <c r="AA323" s="57">
        <v>86</v>
      </c>
      <c r="AB323" s="57">
        <v>172</v>
      </c>
    </row>
    <row r="324" spans="1:28" ht="24.6" customHeight="1" outlineLevel="1" x14ac:dyDescent="0.25">
      <c r="A324" s="239">
        <v>14</v>
      </c>
      <c r="B324" s="240" t="s">
        <v>1271</v>
      </c>
      <c r="C324" s="57" t="s">
        <v>67</v>
      </c>
      <c r="D324" s="58" t="s">
        <v>41</v>
      </c>
      <c r="E324" s="241">
        <v>45262</v>
      </c>
      <c r="F324" s="242" t="s">
        <v>1250</v>
      </c>
      <c r="G324" s="243" t="s">
        <v>35</v>
      </c>
      <c r="H324" s="243" t="s">
        <v>25</v>
      </c>
      <c r="I324" s="246"/>
      <c r="J324" s="57"/>
      <c r="K324" s="57"/>
      <c r="L324" s="57"/>
      <c r="M324" s="57"/>
      <c r="N324" s="247"/>
      <c r="O324" s="57"/>
      <c r="P324" s="57"/>
      <c r="Q324" s="243"/>
      <c r="R324" s="243"/>
      <c r="S324" s="243"/>
      <c r="T324" s="243"/>
      <c r="U324" s="243"/>
      <c r="V324" s="243" t="s">
        <v>15</v>
      </c>
      <c r="W324" s="244"/>
      <c r="X324" s="245">
        <v>45801</v>
      </c>
      <c r="Y324" s="58" t="s">
        <v>8</v>
      </c>
      <c r="Z324" s="58" t="s">
        <v>1018</v>
      </c>
      <c r="AA324" s="57">
        <v>86</v>
      </c>
      <c r="AB324" s="57">
        <v>86</v>
      </c>
    </row>
    <row r="325" spans="1:28" ht="24.6" customHeight="1" outlineLevel="1" x14ac:dyDescent="0.25">
      <c r="A325" s="239">
        <v>19</v>
      </c>
      <c r="B325" s="240" t="s">
        <v>1272</v>
      </c>
      <c r="C325" s="57" t="s">
        <v>67</v>
      </c>
      <c r="D325" s="58" t="s">
        <v>44</v>
      </c>
      <c r="E325" s="241">
        <v>45110</v>
      </c>
      <c r="F325" s="242" t="s">
        <v>1251</v>
      </c>
      <c r="G325" s="243" t="s">
        <v>24</v>
      </c>
      <c r="H325" s="243" t="s">
        <v>25</v>
      </c>
      <c r="I325" s="246"/>
      <c r="J325" s="57"/>
      <c r="K325" s="57"/>
      <c r="L325" s="57"/>
      <c r="M325" s="57"/>
      <c r="N325" s="247"/>
      <c r="O325" s="57"/>
      <c r="P325" s="57"/>
      <c r="Q325" s="243"/>
      <c r="R325" s="243"/>
      <c r="S325" s="243" t="s">
        <v>11</v>
      </c>
      <c r="T325" s="243"/>
      <c r="U325" s="243"/>
      <c r="V325" s="243"/>
      <c r="W325" s="244"/>
      <c r="X325" s="245">
        <v>45801</v>
      </c>
      <c r="Y325" s="58" t="s">
        <v>8</v>
      </c>
      <c r="Z325" s="58" t="s">
        <v>1018</v>
      </c>
      <c r="AA325" s="57">
        <v>86</v>
      </c>
      <c r="AB325" s="57">
        <v>172</v>
      </c>
    </row>
    <row r="326" spans="1:28" ht="24.6" customHeight="1" outlineLevel="1" x14ac:dyDescent="0.25">
      <c r="A326" s="239">
        <v>22</v>
      </c>
      <c r="B326" s="240" t="s">
        <v>1252</v>
      </c>
      <c r="C326" s="57" t="s">
        <v>67</v>
      </c>
      <c r="D326" s="58" t="s">
        <v>72</v>
      </c>
      <c r="E326" s="241">
        <v>45109</v>
      </c>
      <c r="F326" s="242" t="s">
        <v>1253</v>
      </c>
      <c r="G326" s="243" t="s">
        <v>24</v>
      </c>
      <c r="H326" s="243" t="s">
        <v>25</v>
      </c>
      <c r="I326" s="246"/>
      <c r="J326" s="57"/>
      <c r="K326" s="57"/>
      <c r="L326" s="57"/>
      <c r="M326" s="57"/>
      <c r="N326" s="247"/>
      <c r="O326" s="57"/>
      <c r="P326" s="57"/>
      <c r="Q326" s="243"/>
      <c r="R326" s="243"/>
      <c r="S326" s="243"/>
      <c r="T326" s="243"/>
      <c r="U326" s="243" t="s">
        <v>14</v>
      </c>
      <c r="V326" s="243"/>
      <c r="W326" s="244"/>
      <c r="X326" s="245">
        <v>45801</v>
      </c>
      <c r="Y326" s="58" t="s">
        <v>8</v>
      </c>
      <c r="Z326" s="58" t="s">
        <v>1018</v>
      </c>
      <c r="AA326" s="57">
        <v>86</v>
      </c>
      <c r="AB326" s="57">
        <v>86</v>
      </c>
    </row>
    <row r="327" spans="1:28" ht="24.6" customHeight="1" outlineLevel="1" x14ac:dyDescent="0.25">
      <c r="A327" s="239">
        <v>24</v>
      </c>
      <c r="B327" s="240" t="s">
        <v>770</v>
      </c>
      <c r="C327" s="57" t="s">
        <v>67</v>
      </c>
      <c r="D327" s="58" t="s">
        <v>793</v>
      </c>
      <c r="E327" s="241">
        <v>44649</v>
      </c>
      <c r="F327" s="242" t="s">
        <v>990</v>
      </c>
      <c r="G327" s="243" t="s">
        <v>26</v>
      </c>
      <c r="H327" s="243" t="s">
        <v>25</v>
      </c>
      <c r="I327" s="246"/>
      <c r="J327" s="57"/>
      <c r="K327" s="57"/>
      <c r="L327" s="57"/>
      <c r="M327" s="57"/>
      <c r="N327" s="247"/>
      <c r="O327" s="57"/>
      <c r="P327" s="57"/>
      <c r="Q327" s="243"/>
      <c r="R327" s="243" t="s">
        <v>11</v>
      </c>
      <c r="S327" s="243"/>
      <c r="T327" s="243"/>
      <c r="U327" s="243"/>
      <c r="V327" s="243"/>
      <c r="W327" s="244"/>
      <c r="X327" s="245">
        <v>45801</v>
      </c>
      <c r="Y327" s="58" t="s">
        <v>8</v>
      </c>
      <c r="Z327" s="58" t="s">
        <v>1018</v>
      </c>
      <c r="AA327" s="57">
        <v>86</v>
      </c>
      <c r="AB327" s="57">
        <v>172</v>
      </c>
    </row>
    <row r="328" spans="1:28" ht="24.6" customHeight="1" outlineLevel="1" x14ac:dyDescent="0.25">
      <c r="A328" s="239">
        <v>25</v>
      </c>
      <c r="B328" s="240" t="s">
        <v>649</v>
      </c>
      <c r="C328" s="57" t="s">
        <v>67</v>
      </c>
      <c r="D328" s="58" t="s">
        <v>687</v>
      </c>
      <c r="E328" s="241">
        <v>44503</v>
      </c>
      <c r="F328" s="242" t="s">
        <v>997</v>
      </c>
      <c r="G328" s="243" t="s">
        <v>26</v>
      </c>
      <c r="H328" s="243" t="s">
        <v>25</v>
      </c>
      <c r="I328" s="246"/>
      <c r="J328" s="57"/>
      <c r="K328" s="57"/>
      <c r="L328" s="57"/>
      <c r="M328" s="57"/>
      <c r="N328" s="247"/>
      <c r="O328" s="57"/>
      <c r="P328" s="57"/>
      <c r="Q328" s="243"/>
      <c r="R328" s="243"/>
      <c r="S328" s="243"/>
      <c r="T328" s="243"/>
      <c r="U328" s="243" t="s">
        <v>14</v>
      </c>
      <c r="V328" s="243"/>
      <c r="W328" s="244"/>
      <c r="X328" s="245">
        <v>45801</v>
      </c>
      <c r="Y328" s="58" t="s">
        <v>8</v>
      </c>
      <c r="Z328" s="58" t="s">
        <v>1018</v>
      </c>
      <c r="AA328" s="57">
        <v>86</v>
      </c>
      <c r="AB328" s="57">
        <v>86</v>
      </c>
    </row>
    <row r="329" spans="1:28" ht="24.6" customHeight="1" outlineLevel="1" x14ac:dyDescent="0.25">
      <c r="A329" s="239">
        <v>32</v>
      </c>
      <c r="B329" s="240" t="s">
        <v>69</v>
      </c>
      <c r="C329" s="57" t="s">
        <v>67</v>
      </c>
      <c r="D329" s="58" t="s">
        <v>70</v>
      </c>
      <c r="E329" s="241">
        <v>43475</v>
      </c>
      <c r="F329" s="242" t="s">
        <v>52</v>
      </c>
      <c r="G329" s="243" t="s">
        <v>53</v>
      </c>
      <c r="H329" s="243" t="s">
        <v>25</v>
      </c>
      <c r="I329" s="246"/>
      <c r="J329" s="57"/>
      <c r="K329" s="57"/>
      <c r="L329" s="57"/>
      <c r="M329" s="57"/>
      <c r="N329" s="247"/>
      <c r="O329" s="57"/>
      <c r="P329" s="57"/>
      <c r="Q329" s="243"/>
      <c r="R329" s="243" t="s">
        <v>11</v>
      </c>
      <c r="S329" s="243"/>
      <c r="T329" s="243"/>
      <c r="U329" s="243"/>
      <c r="V329" s="243"/>
      <c r="W329" s="244"/>
      <c r="X329" s="245">
        <v>45801</v>
      </c>
      <c r="Y329" s="58" t="s">
        <v>8</v>
      </c>
      <c r="Z329" s="58" t="s">
        <v>1018</v>
      </c>
      <c r="AA329" s="57">
        <v>86</v>
      </c>
      <c r="AB329" s="57">
        <v>172</v>
      </c>
    </row>
    <row r="330" spans="1:28" ht="24.6" customHeight="1" outlineLevel="1" x14ac:dyDescent="0.25">
      <c r="A330" s="239">
        <v>33</v>
      </c>
      <c r="B330" s="240" t="s">
        <v>1254</v>
      </c>
      <c r="C330" s="57" t="s">
        <v>67</v>
      </c>
      <c r="D330" s="58" t="s">
        <v>72</v>
      </c>
      <c r="E330" s="241">
        <v>44984</v>
      </c>
      <c r="F330" s="242" t="s">
        <v>1255</v>
      </c>
      <c r="G330" s="243" t="s">
        <v>53</v>
      </c>
      <c r="H330" s="243" t="s">
        <v>25</v>
      </c>
      <c r="I330" s="246"/>
      <c r="J330" s="57"/>
      <c r="K330" s="57"/>
      <c r="L330" s="57"/>
      <c r="M330" s="57"/>
      <c r="N330" s="247"/>
      <c r="O330" s="57"/>
      <c r="P330" s="57"/>
      <c r="Q330" s="243"/>
      <c r="R330" s="243"/>
      <c r="S330" s="243"/>
      <c r="T330" s="243"/>
      <c r="U330" s="243" t="s">
        <v>14</v>
      </c>
      <c r="V330" s="243"/>
      <c r="W330" s="244"/>
      <c r="X330" s="245">
        <v>45801</v>
      </c>
      <c r="Y330" s="58" t="s">
        <v>8</v>
      </c>
      <c r="Z330" s="58" t="s">
        <v>1018</v>
      </c>
      <c r="AA330" s="57">
        <v>86</v>
      </c>
      <c r="AB330" s="57">
        <v>86</v>
      </c>
    </row>
    <row r="331" spans="1:28" ht="24.6" customHeight="1" outlineLevel="1" x14ac:dyDescent="0.25">
      <c r="A331" s="239">
        <v>34</v>
      </c>
      <c r="B331" s="240" t="s">
        <v>211</v>
      </c>
      <c r="C331" s="57" t="s">
        <v>67</v>
      </c>
      <c r="D331" s="58" t="s">
        <v>68</v>
      </c>
      <c r="E331" s="241">
        <v>44529</v>
      </c>
      <c r="F331" s="242" t="s">
        <v>1256</v>
      </c>
      <c r="G331" s="243" t="s">
        <v>27</v>
      </c>
      <c r="H331" s="243" t="s">
        <v>25</v>
      </c>
      <c r="I331" s="246"/>
      <c r="J331" s="57"/>
      <c r="K331" s="57"/>
      <c r="L331" s="57"/>
      <c r="M331" s="57"/>
      <c r="N331" s="247"/>
      <c r="O331" s="57"/>
      <c r="P331" s="57"/>
      <c r="Q331" s="243"/>
      <c r="R331" s="243"/>
      <c r="S331" s="243"/>
      <c r="T331" s="243"/>
      <c r="U331" s="243" t="s">
        <v>14</v>
      </c>
      <c r="V331" s="243"/>
      <c r="W331" s="244"/>
      <c r="X331" s="245">
        <v>45801</v>
      </c>
      <c r="Y331" s="58" t="s">
        <v>8</v>
      </c>
      <c r="Z331" s="58" t="s">
        <v>1018</v>
      </c>
      <c r="AA331" s="57">
        <v>86</v>
      </c>
      <c r="AB331" s="57">
        <v>86</v>
      </c>
    </row>
    <row r="332" spans="1:28" ht="24.6" customHeight="1" outlineLevel="1" x14ac:dyDescent="0.25">
      <c r="A332" s="239">
        <v>37</v>
      </c>
      <c r="B332" s="240" t="s">
        <v>1067</v>
      </c>
      <c r="C332" s="57" t="s">
        <v>67</v>
      </c>
      <c r="D332" s="58" t="s">
        <v>41</v>
      </c>
      <c r="E332" s="241">
        <v>44657</v>
      </c>
      <c r="F332" s="242" t="s">
        <v>1014</v>
      </c>
      <c r="G332" s="243" t="s">
        <v>27</v>
      </c>
      <c r="H332" s="243" t="s">
        <v>25</v>
      </c>
      <c r="I332" s="246"/>
      <c r="J332" s="57"/>
      <c r="K332" s="57"/>
      <c r="L332" s="57"/>
      <c r="M332" s="57"/>
      <c r="N332" s="247"/>
      <c r="O332" s="57" t="s">
        <v>8</v>
      </c>
      <c r="P332" s="57"/>
      <c r="Q332" s="243"/>
      <c r="R332" s="243"/>
      <c r="S332" s="243"/>
      <c r="T332" s="243"/>
      <c r="U332" s="243"/>
      <c r="V332" s="243"/>
      <c r="W332" s="244"/>
      <c r="X332" s="245">
        <v>45801</v>
      </c>
      <c r="Y332" s="58" t="s">
        <v>8</v>
      </c>
      <c r="Z332" s="58" t="s">
        <v>1018</v>
      </c>
      <c r="AA332" s="57">
        <v>86</v>
      </c>
      <c r="AB332" s="57">
        <v>258</v>
      </c>
    </row>
    <row r="333" spans="1:28" ht="24.6" customHeight="1" outlineLevel="1" x14ac:dyDescent="0.25">
      <c r="A333" s="239">
        <v>39</v>
      </c>
      <c r="B333" s="240" t="s">
        <v>215</v>
      </c>
      <c r="C333" s="57" t="s">
        <v>67</v>
      </c>
      <c r="D333" s="58" t="s">
        <v>266</v>
      </c>
      <c r="E333" s="241">
        <v>42492</v>
      </c>
      <c r="F333" s="242" t="s">
        <v>54</v>
      </c>
      <c r="G333" s="243" t="s">
        <v>39</v>
      </c>
      <c r="H333" s="243" t="s">
        <v>25</v>
      </c>
      <c r="I333" s="246"/>
      <c r="J333" s="57"/>
      <c r="K333" s="57"/>
      <c r="L333" s="57"/>
      <c r="M333" s="57"/>
      <c r="N333" s="247"/>
      <c r="O333" s="57"/>
      <c r="P333" s="57"/>
      <c r="Q333" s="243"/>
      <c r="R333" s="243"/>
      <c r="S333" s="243"/>
      <c r="T333" s="243"/>
      <c r="U333" s="243"/>
      <c r="V333" s="243"/>
      <c r="W333" s="244" t="s">
        <v>16</v>
      </c>
      <c r="X333" s="245">
        <v>45801</v>
      </c>
      <c r="Y333" s="58" t="s">
        <v>8</v>
      </c>
      <c r="Z333" s="58" t="s">
        <v>1018</v>
      </c>
      <c r="AA333" s="57">
        <v>86</v>
      </c>
      <c r="AB333" s="57">
        <v>86</v>
      </c>
    </row>
    <row r="334" spans="1:28" ht="24.6" customHeight="1" outlineLevel="1" x14ac:dyDescent="0.25">
      <c r="A334" s="239">
        <v>41</v>
      </c>
      <c r="B334" s="240" t="s">
        <v>71</v>
      </c>
      <c r="C334" s="57" t="s">
        <v>67</v>
      </c>
      <c r="D334" s="58" t="s">
        <v>425</v>
      </c>
      <c r="E334" s="241">
        <v>41783</v>
      </c>
      <c r="F334" s="242" t="s">
        <v>55</v>
      </c>
      <c r="G334" s="243" t="s">
        <v>39</v>
      </c>
      <c r="H334" s="243" t="s">
        <v>25</v>
      </c>
      <c r="I334" s="246"/>
      <c r="J334" s="57"/>
      <c r="K334" s="57"/>
      <c r="L334" s="57"/>
      <c r="M334" s="57"/>
      <c r="N334" s="247"/>
      <c r="O334" s="57"/>
      <c r="P334" s="57"/>
      <c r="Q334" s="243" t="s">
        <v>10</v>
      </c>
      <c r="R334" s="243"/>
      <c r="S334" s="243"/>
      <c r="T334" s="243"/>
      <c r="U334" s="243"/>
      <c r="V334" s="243"/>
      <c r="W334" s="244"/>
      <c r="X334" s="245">
        <v>45801</v>
      </c>
      <c r="Y334" s="58" t="s">
        <v>8</v>
      </c>
      <c r="Z334" s="58" t="s">
        <v>1018</v>
      </c>
      <c r="AA334" s="57">
        <v>86</v>
      </c>
      <c r="AB334" s="57">
        <v>258</v>
      </c>
    </row>
    <row r="335" spans="1:28" ht="24.6" customHeight="1" outlineLevel="1" x14ac:dyDescent="0.25">
      <c r="A335" s="239">
        <v>50</v>
      </c>
      <c r="B335" s="240" t="s">
        <v>1273</v>
      </c>
      <c r="C335" s="57" t="s">
        <v>66</v>
      </c>
      <c r="D335" s="58" t="s">
        <v>111</v>
      </c>
      <c r="E335" s="241">
        <v>45471</v>
      </c>
      <c r="F335" s="242" t="s">
        <v>1257</v>
      </c>
      <c r="G335" s="243" t="s">
        <v>23</v>
      </c>
      <c r="H335" s="243" t="s">
        <v>25</v>
      </c>
      <c r="I335" s="246"/>
      <c r="J335" s="57"/>
      <c r="K335" s="57"/>
      <c r="L335" s="57"/>
      <c r="M335" s="57"/>
      <c r="N335" s="247"/>
      <c r="O335" s="57"/>
      <c r="P335" s="57" t="s">
        <v>9</v>
      </c>
      <c r="Q335" s="243"/>
      <c r="R335" s="243"/>
      <c r="S335" s="243"/>
      <c r="T335" s="243"/>
      <c r="U335" s="243"/>
      <c r="V335" s="243"/>
      <c r="W335" s="244"/>
      <c r="X335" s="245">
        <v>45801</v>
      </c>
      <c r="Y335" s="58" t="s">
        <v>8</v>
      </c>
      <c r="Z335" s="58" t="s">
        <v>1018</v>
      </c>
      <c r="AA335" s="57">
        <v>86</v>
      </c>
      <c r="AB335" s="57">
        <v>172</v>
      </c>
    </row>
    <row r="336" spans="1:28" ht="24.6" customHeight="1" outlineLevel="1" x14ac:dyDescent="0.25">
      <c r="A336" s="239">
        <v>53</v>
      </c>
      <c r="B336" s="240" t="s">
        <v>1258</v>
      </c>
      <c r="C336" s="57" t="s">
        <v>66</v>
      </c>
      <c r="D336" s="58"/>
      <c r="E336" s="241">
        <v>45385</v>
      </c>
      <c r="F336" s="242" t="s">
        <v>1259</v>
      </c>
      <c r="G336" s="243" t="s">
        <v>23</v>
      </c>
      <c r="H336" s="243" t="s">
        <v>25</v>
      </c>
      <c r="I336" s="246"/>
      <c r="J336" s="57"/>
      <c r="K336" s="57"/>
      <c r="L336" s="57"/>
      <c r="M336" s="57"/>
      <c r="N336" s="247"/>
      <c r="O336" s="57"/>
      <c r="P336" s="57"/>
      <c r="Q336" s="243"/>
      <c r="R336" s="243"/>
      <c r="S336" s="243"/>
      <c r="T336" s="243"/>
      <c r="U336" s="243"/>
      <c r="V336" s="243" t="s">
        <v>15</v>
      </c>
      <c r="W336" s="244"/>
      <c r="X336" s="245">
        <v>45801</v>
      </c>
      <c r="Y336" s="58" t="s">
        <v>8</v>
      </c>
      <c r="Z336" s="58" t="s">
        <v>1018</v>
      </c>
      <c r="AA336" s="57">
        <v>86</v>
      </c>
      <c r="AB336" s="57">
        <v>86</v>
      </c>
    </row>
    <row r="337" spans="1:28" ht="24.6" customHeight="1" outlineLevel="1" x14ac:dyDescent="0.25">
      <c r="A337" s="239">
        <v>55</v>
      </c>
      <c r="B337" s="240" t="s">
        <v>1260</v>
      </c>
      <c r="C337" s="57" t="s">
        <v>66</v>
      </c>
      <c r="D337" s="58"/>
      <c r="E337" s="241">
        <v>45368</v>
      </c>
      <c r="F337" s="242" t="s">
        <v>1261</v>
      </c>
      <c r="G337" s="243" t="s">
        <v>35</v>
      </c>
      <c r="H337" s="243" t="s">
        <v>25</v>
      </c>
      <c r="I337" s="246"/>
      <c r="J337" s="57"/>
      <c r="K337" s="57"/>
      <c r="L337" s="57"/>
      <c r="M337" s="57"/>
      <c r="N337" s="247"/>
      <c r="O337" s="57"/>
      <c r="P337" s="57"/>
      <c r="Q337" s="243"/>
      <c r="R337" s="243"/>
      <c r="S337" s="243" t="s">
        <v>12</v>
      </c>
      <c r="T337" s="243"/>
      <c r="U337" s="243"/>
      <c r="V337" s="243"/>
      <c r="W337" s="244"/>
      <c r="X337" s="245">
        <v>45801</v>
      </c>
      <c r="Y337" s="58" t="s">
        <v>8</v>
      </c>
      <c r="Z337" s="58" t="s">
        <v>1018</v>
      </c>
      <c r="AA337" s="57">
        <v>86</v>
      </c>
      <c r="AB337" s="57">
        <v>172</v>
      </c>
    </row>
    <row r="338" spans="1:28" ht="24.6" customHeight="1" outlineLevel="1" x14ac:dyDescent="0.25">
      <c r="A338" s="239">
        <v>58</v>
      </c>
      <c r="B338" s="240" t="s">
        <v>1274</v>
      </c>
      <c r="C338" s="57" t="s">
        <v>66</v>
      </c>
      <c r="D338" s="58" t="s">
        <v>41</v>
      </c>
      <c r="E338" s="241">
        <v>45262</v>
      </c>
      <c r="F338" s="242" t="s">
        <v>1262</v>
      </c>
      <c r="G338" s="243" t="s">
        <v>35</v>
      </c>
      <c r="H338" s="243" t="s">
        <v>25</v>
      </c>
      <c r="I338" s="246"/>
      <c r="J338" s="57"/>
      <c r="K338" s="57"/>
      <c r="L338" s="57"/>
      <c r="M338" s="57"/>
      <c r="N338" s="247"/>
      <c r="O338" s="57"/>
      <c r="P338" s="57"/>
      <c r="Q338" s="243"/>
      <c r="R338" s="243"/>
      <c r="S338" s="243"/>
      <c r="T338" s="243"/>
      <c r="U338" s="243"/>
      <c r="V338" s="243" t="s">
        <v>15</v>
      </c>
      <c r="W338" s="244"/>
      <c r="X338" s="245">
        <v>45801</v>
      </c>
      <c r="Y338" s="58" t="s">
        <v>8</v>
      </c>
      <c r="Z338" s="58" t="s">
        <v>1018</v>
      </c>
      <c r="AA338" s="57">
        <v>86</v>
      </c>
      <c r="AB338" s="57">
        <v>86</v>
      </c>
    </row>
    <row r="339" spans="1:28" ht="24.6" customHeight="1" outlineLevel="1" x14ac:dyDescent="0.25">
      <c r="A339" s="239">
        <v>63</v>
      </c>
      <c r="B339" s="240" t="s">
        <v>1275</v>
      </c>
      <c r="C339" s="57" t="s">
        <v>66</v>
      </c>
      <c r="D339" s="58" t="s">
        <v>1276</v>
      </c>
      <c r="E339" s="241">
        <v>45212</v>
      </c>
      <c r="F339" s="242" t="s">
        <v>1263</v>
      </c>
      <c r="G339" s="243" t="s">
        <v>24</v>
      </c>
      <c r="H339" s="243" t="s">
        <v>25</v>
      </c>
      <c r="I339" s="246"/>
      <c r="J339" s="57"/>
      <c r="K339" s="57"/>
      <c r="L339" s="57"/>
      <c r="M339" s="57"/>
      <c r="N339" s="247"/>
      <c r="O339" s="57"/>
      <c r="P339" s="57"/>
      <c r="Q339" s="243"/>
      <c r="R339" s="243" t="s">
        <v>11</v>
      </c>
      <c r="S339" s="243"/>
      <c r="T339" s="243"/>
      <c r="U339" s="243"/>
      <c r="V339" s="243"/>
      <c r="W339" s="244"/>
      <c r="X339" s="245">
        <v>45801</v>
      </c>
      <c r="Y339" s="58" t="s">
        <v>8</v>
      </c>
      <c r="Z339" s="58" t="s">
        <v>1018</v>
      </c>
      <c r="AA339" s="57">
        <v>86</v>
      </c>
      <c r="AB339" s="57">
        <v>172</v>
      </c>
    </row>
    <row r="340" spans="1:28" ht="24.6" customHeight="1" outlineLevel="1" x14ac:dyDescent="0.25">
      <c r="A340" s="239">
        <v>65</v>
      </c>
      <c r="B340" s="240" t="s">
        <v>1277</v>
      </c>
      <c r="C340" s="57" t="s">
        <v>66</v>
      </c>
      <c r="D340" s="58" t="s">
        <v>44</v>
      </c>
      <c r="E340" s="241">
        <v>45110</v>
      </c>
      <c r="F340" s="242" t="s">
        <v>1264</v>
      </c>
      <c r="G340" s="243" t="s">
        <v>24</v>
      </c>
      <c r="H340" s="243" t="s">
        <v>25</v>
      </c>
      <c r="I340" s="246"/>
      <c r="J340" s="57"/>
      <c r="K340" s="57"/>
      <c r="L340" s="57"/>
      <c r="M340" s="57"/>
      <c r="N340" s="247"/>
      <c r="O340" s="57"/>
      <c r="P340" s="57"/>
      <c r="Q340" s="243"/>
      <c r="R340" s="243"/>
      <c r="S340" s="243"/>
      <c r="T340" s="243"/>
      <c r="U340" s="243" t="s">
        <v>14</v>
      </c>
      <c r="V340" s="243"/>
      <c r="W340" s="244"/>
      <c r="X340" s="245">
        <v>45801</v>
      </c>
      <c r="Y340" s="58" t="s">
        <v>8</v>
      </c>
      <c r="Z340" s="58" t="s">
        <v>1018</v>
      </c>
      <c r="AA340" s="57">
        <v>86</v>
      </c>
      <c r="AB340" s="57">
        <v>86</v>
      </c>
    </row>
    <row r="341" spans="1:28" ht="24.6" customHeight="1" outlineLevel="1" x14ac:dyDescent="0.25">
      <c r="A341" s="239">
        <v>70</v>
      </c>
      <c r="B341" s="240" t="s">
        <v>1278</v>
      </c>
      <c r="C341" s="57" t="s">
        <v>66</v>
      </c>
      <c r="D341" s="58" t="s">
        <v>85</v>
      </c>
      <c r="E341" s="241">
        <v>44805</v>
      </c>
      <c r="F341" s="242" t="s">
        <v>1265</v>
      </c>
      <c r="G341" s="243" t="s">
        <v>26</v>
      </c>
      <c r="H341" s="243" t="s">
        <v>25</v>
      </c>
      <c r="I341" s="246"/>
      <c r="J341" s="57"/>
      <c r="K341" s="57"/>
      <c r="L341" s="57"/>
      <c r="M341" s="57"/>
      <c r="N341" s="247"/>
      <c r="O341" s="57"/>
      <c r="P341" s="57"/>
      <c r="Q341" s="243"/>
      <c r="R341" s="243" t="s">
        <v>11</v>
      </c>
      <c r="S341" s="243"/>
      <c r="T341" s="243"/>
      <c r="U341" s="243"/>
      <c r="V341" s="243"/>
      <c r="W341" s="244"/>
      <c r="X341" s="245">
        <v>45801</v>
      </c>
      <c r="Y341" s="58" t="s">
        <v>8</v>
      </c>
      <c r="Z341" s="58" t="s">
        <v>1018</v>
      </c>
      <c r="AA341" s="57">
        <v>86</v>
      </c>
      <c r="AB341" s="57">
        <v>172</v>
      </c>
    </row>
    <row r="342" spans="1:28" ht="24.6" customHeight="1" outlineLevel="1" x14ac:dyDescent="0.25">
      <c r="A342" s="239">
        <v>75</v>
      </c>
      <c r="B342" s="240" t="s">
        <v>131</v>
      </c>
      <c r="C342" s="57" t="s">
        <v>66</v>
      </c>
      <c r="D342" s="58" t="s">
        <v>72</v>
      </c>
      <c r="E342" s="241">
        <v>44342</v>
      </c>
      <c r="F342" s="242" t="s">
        <v>1006</v>
      </c>
      <c r="G342" s="243" t="s">
        <v>26</v>
      </c>
      <c r="H342" s="243" t="s">
        <v>25</v>
      </c>
      <c r="I342" s="246"/>
      <c r="J342" s="57"/>
      <c r="K342" s="57"/>
      <c r="L342" s="57"/>
      <c r="M342" s="57"/>
      <c r="N342" s="247"/>
      <c r="O342" s="57"/>
      <c r="P342" s="57"/>
      <c r="Q342" s="243"/>
      <c r="R342" s="243"/>
      <c r="S342" s="243"/>
      <c r="T342" s="243"/>
      <c r="U342" s="243" t="s">
        <v>14</v>
      </c>
      <c r="V342" s="243"/>
      <c r="W342" s="244"/>
      <c r="X342" s="245">
        <v>45801</v>
      </c>
      <c r="Y342" s="58" t="s">
        <v>8</v>
      </c>
      <c r="Z342" s="58" t="s">
        <v>1018</v>
      </c>
      <c r="AA342" s="57">
        <v>86</v>
      </c>
      <c r="AB342" s="57">
        <v>86</v>
      </c>
    </row>
    <row r="343" spans="1:28" ht="24.6" customHeight="1" outlineLevel="1" x14ac:dyDescent="0.25">
      <c r="A343" s="239">
        <v>78</v>
      </c>
      <c r="B343" s="240" t="s">
        <v>1012</v>
      </c>
      <c r="C343" s="57" t="s">
        <v>66</v>
      </c>
      <c r="D343" s="58" t="s">
        <v>41</v>
      </c>
      <c r="E343" s="241">
        <v>44574</v>
      </c>
      <c r="F343" s="242" t="s">
        <v>1016</v>
      </c>
      <c r="G343" s="243" t="s">
        <v>53</v>
      </c>
      <c r="H343" s="243" t="s">
        <v>25</v>
      </c>
      <c r="I343" s="246"/>
      <c r="J343" s="57"/>
      <c r="K343" s="57"/>
      <c r="L343" s="57"/>
      <c r="M343" s="57"/>
      <c r="N343" s="247"/>
      <c r="O343" s="57" t="s">
        <v>8</v>
      </c>
      <c r="P343" s="57"/>
      <c r="Q343" s="243"/>
      <c r="R343" s="243"/>
      <c r="S343" s="243"/>
      <c r="T343" s="243"/>
      <c r="U343" s="243"/>
      <c r="V343" s="243"/>
      <c r="W343" s="244"/>
      <c r="X343" s="245">
        <v>45801</v>
      </c>
      <c r="Y343" s="58" t="s">
        <v>8</v>
      </c>
      <c r="Z343" s="58" t="s">
        <v>1018</v>
      </c>
      <c r="AA343" s="57">
        <v>86</v>
      </c>
      <c r="AB343" s="57">
        <v>258</v>
      </c>
    </row>
    <row r="344" spans="1:28" ht="24.6" customHeight="1" outlineLevel="1" x14ac:dyDescent="0.25">
      <c r="A344" s="239">
        <v>80</v>
      </c>
      <c r="B344" s="240" t="s">
        <v>78</v>
      </c>
      <c r="C344" s="57" t="s">
        <v>66</v>
      </c>
      <c r="D344" s="58" t="s">
        <v>40</v>
      </c>
      <c r="E344" s="241">
        <v>43714</v>
      </c>
      <c r="F344" s="242" t="s">
        <v>61</v>
      </c>
      <c r="G344" s="243" t="s">
        <v>53</v>
      </c>
      <c r="H344" s="243" t="s">
        <v>25</v>
      </c>
      <c r="I344" s="246"/>
      <c r="J344" s="57"/>
      <c r="K344" s="57"/>
      <c r="L344" s="57"/>
      <c r="M344" s="57"/>
      <c r="N344" s="247"/>
      <c r="O344" s="57"/>
      <c r="P344" s="57"/>
      <c r="Q344" s="243"/>
      <c r="R344" s="243"/>
      <c r="S344" s="243"/>
      <c r="T344" s="243"/>
      <c r="U344" s="243" t="s">
        <v>14</v>
      </c>
      <c r="V344" s="243"/>
      <c r="W344" s="244"/>
      <c r="X344" s="245">
        <v>45801</v>
      </c>
      <c r="Y344" s="58" t="s">
        <v>8</v>
      </c>
      <c r="Z344" s="58" t="s">
        <v>1018</v>
      </c>
      <c r="AA344" s="57">
        <v>86</v>
      </c>
      <c r="AB344" s="57">
        <v>86</v>
      </c>
    </row>
    <row r="345" spans="1:28" ht="24.6" customHeight="1" outlineLevel="1" x14ac:dyDescent="0.25">
      <c r="A345" s="239">
        <v>83</v>
      </c>
      <c r="B345" s="240" t="s">
        <v>1279</v>
      </c>
      <c r="C345" s="57" t="s">
        <v>66</v>
      </c>
      <c r="D345" s="58" t="s">
        <v>41</v>
      </c>
      <c r="E345" s="241">
        <v>44574</v>
      </c>
      <c r="F345" s="242" t="s">
        <v>994</v>
      </c>
      <c r="G345" s="243" t="s">
        <v>27</v>
      </c>
      <c r="H345" s="243" t="s">
        <v>25</v>
      </c>
      <c r="I345" s="246"/>
      <c r="J345" s="57"/>
      <c r="K345" s="57"/>
      <c r="L345" s="57"/>
      <c r="M345" s="57"/>
      <c r="N345" s="247"/>
      <c r="O345" s="57"/>
      <c r="P345" s="57"/>
      <c r="Q345" s="243"/>
      <c r="R345" s="243"/>
      <c r="S345" s="243"/>
      <c r="T345" s="243"/>
      <c r="U345" s="243" t="s">
        <v>14</v>
      </c>
      <c r="V345" s="243"/>
      <c r="W345" s="244"/>
      <c r="X345" s="245">
        <v>45801</v>
      </c>
      <c r="Y345" s="58" t="s">
        <v>8</v>
      </c>
      <c r="Z345" s="58" t="s">
        <v>1018</v>
      </c>
      <c r="AA345" s="57">
        <v>86</v>
      </c>
      <c r="AB345" s="57">
        <v>86</v>
      </c>
    </row>
    <row r="346" spans="1:28" ht="24.6" customHeight="1" outlineLevel="1" x14ac:dyDescent="0.25">
      <c r="A346" s="239">
        <v>84</v>
      </c>
      <c r="B346" s="240" t="s">
        <v>74</v>
      </c>
      <c r="C346" s="57" t="s">
        <v>66</v>
      </c>
      <c r="D346" s="58" t="s">
        <v>41</v>
      </c>
      <c r="E346" s="241">
        <v>43897</v>
      </c>
      <c r="F346" s="242" t="s">
        <v>37</v>
      </c>
      <c r="G346" s="243" t="s">
        <v>27</v>
      </c>
      <c r="H346" s="243" t="s">
        <v>25</v>
      </c>
      <c r="I346" s="246"/>
      <c r="J346" s="57"/>
      <c r="K346" s="57"/>
      <c r="L346" s="57"/>
      <c r="M346" s="57"/>
      <c r="N346" s="247"/>
      <c r="O346" s="57"/>
      <c r="P346" s="57"/>
      <c r="Q346" s="243"/>
      <c r="R346" s="243" t="s">
        <v>11</v>
      </c>
      <c r="S346" s="243"/>
      <c r="T346" s="243"/>
      <c r="U346" s="243"/>
      <c r="V346" s="243"/>
      <c r="W346" s="244"/>
      <c r="X346" s="245">
        <v>45801</v>
      </c>
      <c r="Y346" s="58" t="s">
        <v>8</v>
      </c>
      <c r="Z346" s="58" t="s">
        <v>1018</v>
      </c>
      <c r="AA346" s="57">
        <v>86</v>
      </c>
      <c r="AB346" s="57">
        <v>172</v>
      </c>
    </row>
    <row r="347" spans="1:28" ht="24.6" customHeight="1" outlineLevel="1" x14ac:dyDescent="0.25">
      <c r="A347" s="239">
        <v>87</v>
      </c>
      <c r="B347" s="240" t="s">
        <v>1280</v>
      </c>
      <c r="C347" s="57" t="s">
        <v>66</v>
      </c>
      <c r="D347" s="58" t="s">
        <v>68</v>
      </c>
      <c r="E347" s="241">
        <v>42765</v>
      </c>
      <c r="F347" s="242" t="s">
        <v>114</v>
      </c>
      <c r="G347" s="243" t="s">
        <v>39</v>
      </c>
      <c r="H347" s="243" t="s">
        <v>25</v>
      </c>
      <c r="I347" s="246"/>
      <c r="J347" s="57"/>
      <c r="K347" s="57"/>
      <c r="L347" s="57"/>
      <c r="M347" s="57"/>
      <c r="N347" s="247"/>
      <c r="O347" s="57"/>
      <c r="P347" s="57"/>
      <c r="Q347" s="243" t="s">
        <v>10</v>
      </c>
      <c r="R347" s="243"/>
      <c r="S347" s="243"/>
      <c r="T347" s="243"/>
      <c r="U347" s="243"/>
      <c r="V347" s="243"/>
      <c r="W347" s="244"/>
      <c r="X347" s="245">
        <v>45801</v>
      </c>
      <c r="Y347" s="58" t="s">
        <v>8</v>
      </c>
      <c r="Z347" s="58" t="s">
        <v>1018</v>
      </c>
      <c r="AA347" s="57">
        <v>86</v>
      </c>
      <c r="AB347" s="57">
        <v>258</v>
      </c>
    </row>
    <row r="348" spans="1:28" ht="24.6" customHeight="1" outlineLevel="1" x14ac:dyDescent="0.25">
      <c r="A348" s="239">
        <v>89</v>
      </c>
      <c r="B348" s="240" t="s">
        <v>1281</v>
      </c>
      <c r="C348" s="57" t="s">
        <v>66</v>
      </c>
      <c r="D348" s="58" t="s">
        <v>44</v>
      </c>
      <c r="E348" s="241">
        <v>42792</v>
      </c>
      <c r="F348" s="242" t="s">
        <v>1266</v>
      </c>
      <c r="G348" s="243" t="s">
        <v>39</v>
      </c>
      <c r="H348" s="243" t="s">
        <v>25</v>
      </c>
      <c r="I348" s="246"/>
      <c r="J348" s="57"/>
      <c r="K348" s="57"/>
      <c r="L348" s="57"/>
      <c r="M348" s="57"/>
      <c r="N348" s="247"/>
      <c r="O348" s="57"/>
      <c r="P348" s="57"/>
      <c r="Q348" s="243"/>
      <c r="R348" s="243"/>
      <c r="S348" s="243"/>
      <c r="T348" s="243"/>
      <c r="U348" s="243"/>
      <c r="V348" s="243"/>
      <c r="W348" s="244" t="s">
        <v>16</v>
      </c>
      <c r="X348" s="245">
        <v>45801</v>
      </c>
      <c r="Y348" s="58" t="s">
        <v>8</v>
      </c>
      <c r="Z348" s="58" t="s">
        <v>1018</v>
      </c>
      <c r="AA348" s="57">
        <v>86</v>
      </c>
      <c r="AB348" s="57">
        <v>86</v>
      </c>
    </row>
    <row r="349" spans="1:28" ht="24.6" customHeight="1" x14ac:dyDescent="0.3">
      <c r="A349" s="318" t="s">
        <v>1298</v>
      </c>
      <c r="B349" s="298"/>
      <c r="C349" s="299" t="s">
        <v>1267</v>
      </c>
      <c r="D349" s="300"/>
      <c r="E349" s="300"/>
      <c r="F349" s="300"/>
      <c r="G349" s="300"/>
      <c r="H349" s="300"/>
      <c r="I349" s="300"/>
      <c r="J349" s="300"/>
      <c r="K349" s="300"/>
      <c r="L349" s="300"/>
      <c r="M349" s="300"/>
      <c r="N349" s="300"/>
      <c r="O349" s="300"/>
      <c r="P349" s="300"/>
      <c r="Q349" s="300"/>
      <c r="R349" s="300"/>
      <c r="S349" s="300"/>
      <c r="T349" s="300"/>
      <c r="U349" s="300"/>
      <c r="V349" s="300"/>
      <c r="W349" s="300"/>
      <c r="X349" s="300"/>
      <c r="Y349" s="300"/>
      <c r="Z349" s="300"/>
      <c r="AA349" s="300"/>
      <c r="AB349" s="300"/>
    </row>
    <row r="350" spans="1:28" ht="24.6" customHeight="1" outlineLevel="1" x14ac:dyDescent="0.25">
      <c r="A350" s="239">
        <v>8</v>
      </c>
      <c r="B350" s="240" t="s">
        <v>1282</v>
      </c>
      <c r="C350" s="57" t="s">
        <v>67</v>
      </c>
      <c r="D350" s="58"/>
      <c r="E350" s="241">
        <v>45410</v>
      </c>
      <c r="F350" s="242" t="s">
        <v>1247</v>
      </c>
      <c r="G350" s="243" t="s">
        <v>23</v>
      </c>
      <c r="H350" s="243" t="s">
        <v>25</v>
      </c>
      <c r="I350" s="246"/>
      <c r="J350" s="57"/>
      <c r="K350" s="57"/>
      <c r="L350" s="57"/>
      <c r="M350" s="57"/>
      <c r="N350" s="247"/>
      <c r="O350" s="57"/>
      <c r="P350" s="57"/>
      <c r="Q350" s="243"/>
      <c r="R350" s="243"/>
      <c r="S350" s="243" t="s">
        <v>12</v>
      </c>
      <c r="T350" s="243"/>
      <c r="U350" s="243"/>
      <c r="V350" s="243"/>
      <c r="W350" s="244"/>
      <c r="X350" s="245">
        <v>45802</v>
      </c>
      <c r="Y350" s="58" t="s">
        <v>64</v>
      </c>
      <c r="Z350" s="58" t="s">
        <v>1018</v>
      </c>
      <c r="AA350" s="57">
        <v>69</v>
      </c>
      <c r="AB350" s="57"/>
    </row>
    <row r="351" spans="1:28" ht="24.6" customHeight="1" outlineLevel="1" x14ac:dyDescent="0.25">
      <c r="A351" s="239">
        <v>12</v>
      </c>
      <c r="B351" s="240" t="s">
        <v>1283</v>
      </c>
      <c r="C351" s="57" t="s">
        <v>67</v>
      </c>
      <c r="D351" s="58"/>
      <c r="E351" s="241">
        <v>45281</v>
      </c>
      <c r="F351" s="242" t="s">
        <v>1249</v>
      </c>
      <c r="G351" s="243" t="s">
        <v>35</v>
      </c>
      <c r="H351" s="243" t="s">
        <v>25</v>
      </c>
      <c r="I351" s="246"/>
      <c r="J351" s="57"/>
      <c r="K351" s="57"/>
      <c r="L351" s="57"/>
      <c r="M351" s="57"/>
      <c r="N351" s="247"/>
      <c r="O351" s="57"/>
      <c r="P351" s="57"/>
      <c r="Q351" s="243"/>
      <c r="R351" s="243"/>
      <c r="S351" s="243" t="s">
        <v>12</v>
      </c>
      <c r="T351" s="243"/>
      <c r="U351" s="243"/>
      <c r="V351" s="243"/>
      <c r="W351" s="244"/>
      <c r="X351" s="245">
        <v>45802</v>
      </c>
      <c r="Y351" s="58" t="s">
        <v>64</v>
      </c>
      <c r="Z351" s="58" t="s">
        <v>1018</v>
      </c>
      <c r="AA351" s="57">
        <v>69</v>
      </c>
      <c r="AB351" s="57"/>
    </row>
    <row r="352" spans="1:28" ht="24.6" customHeight="1" outlineLevel="1" x14ac:dyDescent="0.25">
      <c r="A352" s="239">
        <v>14</v>
      </c>
      <c r="B352" s="240" t="s">
        <v>1284</v>
      </c>
      <c r="C352" s="57" t="s">
        <v>67</v>
      </c>
      <c r="D352" s="58"/>
      <c r="E352" s="241">
        <v>45080</v>
      </c>
      <c r="F352" s="242" t="s">
        <v>1285</v>
      </c>
      <c r="G352" s="243" t="s">
        <v>24</v>
      </c>
      <c r="H352" s="243" t="s">
        <v>25</v>
      </c>
      <c r="I352" s="246"/>
      <c r="J352" s="57"/>
      <c r="K352" s="57"/>
      <c r="L352" s="57"/>
      <c r="M352" s="57"/>
      <c r="N352" s="247"/>
      <c r="O352" s="57"/>
      <c r="P352" s="57"/>
      <c r="Q352" s="243"/>
      <c r="R352" s="243" t="s">
        <v>11</v>
      </c>
      <c r="S352" s="243"/>
      <c r="T352" s="243"/>
      <c r="U352" s="243"/>
      <c r="V352" s="243"/>
      <c r="W352" s="244"/>
      <c r="X352" s="245">
        <v>45802</v>
      </c>
      <c r="Y352" s="58" t="s">
        <v>64</v>
      </c>
      <c r="Z352" s="58" t="s">
        <v>1018</v>
      </c>
      <c r="AA352" s="57">
        <v>69</v>
      </c>
      <c r="AB352" s="57"/>
    </row>
    <row r="353" spans="1:28" ht="24.6" customHeight="1" outlineLevel="1" x14ac:dyDescent="0.25">
      <c r="A353" s="239">
        <v>21</v>
      </c>
      <c r="B353" s="240" t="s">
        <v>649</v>
      </c>
      <c r="C353" s="57" t="s">
        <v>67</v>
      </c>
      <c r="D353" s="58"/>
      <c r="E353" s="241">
        <v>44503</v>
      </c>
      <c r="F353" s="242" t="s">
        <v>997</v>
      </c>
      <c r="G353" s="243" t="s">
        <v>26</v>
      </c>
      <c r="H353" s="243" t="s">
        <v>25</v>
      </c>
      <c r="I353" s="246"/>
      <c r="J353" s="57"/>
      <c r="K353" s="57"/>
      <c r="L353" s="57"/>
      <c r="M353" s="57"/>
      <c r="N353" s="247"/>
      <c r="O353" s="57"/>
      <c r="P353" s="57"/>
      <c r="Q353" s="243"/>
      <c r="R353" s="243" t="s">
        <v>11</v>
      </c>
      <c r="S353" s="243"/>
      <c r="T353" s="243"/>
      <c r="U353" s="243"/>
      <c r="V353" s="243"/>
      <c r="W353" s="244"/>
      <c r="X353" s="245">
        <v>45802</v>
      </c>
      <c r="Y353" s="58" t="s">
        <v>64</v>
      </c>
      <c r="Z353" s="58" t="s">
        <v>1018</v>
      </c>
      <c r="AA353" s="57">
        <v>69</v>
      </c>
      <c r="AB353" s="57"/>
    </row>
    <row r="354" spans="1:28" ht="24.6" customHeight="1" outlineLevel="1" x14ac:dyDescent="0.25">
      <c r="A354" s="239">
        <v>29</v>
      </c>
      <c r="B354" s="240" t="s">
        <v>1286</v>
      </c>
      <c r="C354" s="57" t="s">
        <v>67</v>
      </c>
      <c r="D354" s="58"/>
      <c r="E354" s="241">
        <v>43475</v>
      </c>
      <c r="F354" s="242" t="s">
        <v>52</v>
      </c>
      <c r="G354" s="243" t="s">
        <v>53</v>
      </c>
      <c r="H354" s="243" t="s">
        <v>25</v>
      </c>
      <c r="I354" s="246"/>
      <c r="J354" s="57"/>
      <c r="K354" s="57"/>
      <c r="L354" s="57"/>
      <c r="M354" s="57"/>
      <c r="N354" s="247"/>
      <c r="O354" s="57"/>
      <c r="P354" s="57"/>
      <c r="Q354" s="243"/>
      <c r="R354" s="243" t="s">
        <v>11</v>
      </c>
      <c r="S354" s="243"/>
      <c r="T354" s="243"/>
      <c r="U354" s="243"/>
      <c r="V354" s="243"/>
      <c r="W354" s="244"/>
      <c r="X354" s="245">
        <v>45802</v>
      </c>
      <c r="Y354" s="58" t="s">
        <v>64</v>
      </c>
      <c r="Z354" s="58" t="s">
        <v>1018</v>
      </c>
      <c r="AA354" s="57">
        <v>69</v>
      </c>
      <c r="AB354" s="57"/>
    </row>
    <row r="355" spans="1:28" ht="24.6" customHeight="1" outlineLevel="1" x14ac:dyDescent="0.25">
      <c r="A355" s="239">
        <v>32</v>
      </c>
      <c r="B355" s="240" t="s">
        <v>1287</v>
      </c>
      <c r="C355" s="57" t="s">
        <v>67</v>
      </c>
      <c r="D355" s="58"/>
      <c r="E355" s="241">
        <v>43914</v>
      </c>
      <c r="F355" s="242" t="s">
        <v>1046</v>
      </c>
      <c r="G355" s="243" t="s">
        <v>27</v>
      </c>
      <c r="H355" s="243" t="s">
        <v>25</v>
      </c>
      <c r="I355" s="246"/>
      <c r="J355" s="57"/>
      <c r="K355" s="57"/>
      <c r="L355" s="57"/>
      <c r="M355" s="57"/>
      <c r="N355" s="247"/>
      <c r="O355" s="57"/>
      <c r="P355" s="57"/>
      <c r="Q355" s="243"/>
      <c r="R355" s="243" t="s">
        <v>11</v>
      </c>
      <c r="S355" s="243"/>
      <c r="T355" s="243"/>
      <c r="U355" s="243"/>
      <c r="V355" s="243"/>
      <c r="W355" s="244"/>
      <c r="X355" s="245">
        <v>45802</v>
      </c>
      <c r="Y355" s="58" t="s">
        <v>64</v>
      </c>
      <c r="Z355" s="58" t="s">
        <v>1018</v>
      </c>
      <c r="AA355" s="57">
        <v>69</v>
      </c>
      <c r="AB355" s="57"/>
    </row>
    <row r="356" spans="1:28" ht="24.6" customHeight="1" outlineLevel="1" x14ac:dyDescent="0.25">
      <c r="A356" s="239">
        <v>35</v>
      </c>
      <c r="B356" s="240" t="s">
        <v>215</v>
      </c>
      <c r="C356" s="57" t="s">
        <v>67</v>
      </c>
      <c r="D356" s="58"/>
      <c r="E356" s="241">
        <v>42492</v>
      </c>
      <c r="F356" s="242" t="s">
        <v>54</v>
      </c>
      <c r="G356" s="243" t="s">
        <v>39</v>
      </c>
      <c r="H356" s="243" t="s">
        <v>25</v>
      </c>
      <c r="I356" s="246"/>
      <c r="J356" s="57"/>
      <c r="K356" s="57"/>
      <c r="L356" s="57"/>
      <c r="M356" s="57"/>
      <c r="N356" s="247"/>
      <c r="O356" s="57"/>
      <c r="P356" s="57"/>
      <c r="Q356" s="243"/>
      <c r="R356" s="243"/>
      <c r="S356" s="243"/>
      <c r="T356" s="243" t="s">
        <v>13</v>
      </c>
      <c r="U356" s="243"/>
      <c r="V356" s="243"/>
      <c r="W356" s="244"/>
      <c r="X356" s="245">
        <v>45802</v>
      </c>
      <c r="Y356" s="58" t="s">
        <v>64</v>
      </c>
      <c r="Z356" s="58" t="s">
        <v>1018</v>
      </c>
      <c r="AA356" s="57">
        <v>69</v>
      </c>
      <c r="AB356" s="57"/>
    </row>
    <row r="357" spans="1:28" ht="24.6" customHeight="1" outlineLevel="1" x14ac:dyDescent="0.25">
      <c r="A357" s="239">
        <v>42</v>
      </c>
      <c r="B357" s="240" t="s">
        <v>1288</v>
      </c>
      <c r="C357" s="57" t="s">
        <v>66</v>
      </c>
      <c r="D357" s="58"/>
      <c r="E357" s="241">
        <v>45471</v>
      </c>
      <c r="F357" s="242" t="s">
        <v>1257</v>
      </c>
      <c r="G357" s="243" t="s">
        <v>23</v>
      </c>
      <c r="H357" s="243" t="s">
        <v>25</v>
      </c>
      <c r="I357" s="246"/>
      <c r="J357" s="57"/>
      <c r="K357" s="57"/>
      <c r="L357" s="57"/>
      <c r="M357" s="57"/>
      <c r="N357" s="247"/>
      <c r="O357" s="57"/>
      <c r="P357" s="57"/>
      <c r="Q357" s="243"/>
      <c r="R357" s="243"/>
      <c r="S357" s="243" t="s">
        <v>12</v>
      </c>
      <c r="T357" s="243"/>
      <c r="U357" s="243"/>
      <c r="V357" s="243"/>
      <c r="W357" s="244"/>
      <c r="X357" s="245">
        <v>45802</v>
      </c>
      <c r="Y357" s="58" t="s">
        <v>64</v>
      </c>
      <c r="Z357" s="58" t="s">
        <v>1018</v>
      </c>
      <c r="AA357" s="57">
        <v>69</v>
      </c>
      <c r="AB357" s="57"/>
    </row>
    <row r="358" spans="1:28" ht="24.6" customHeight="1" outlineLevel="1" x14ac:dyDescent="0.25">
      <c r="A358" s="239">
        <v>47</v>
      </c>
      <c r="B358" s="240" t="s">
        <v>1289</v>
      </c>
      <c r="C358" s="57" t="s">
        <v>66</v>
      </c>
      <c r="D358" s="58"/>
      <c r="E358" s="241">
        <v>45281</v>
      </c>
      <c r="F358" s="242" t="s">
        <v>1290</v>
      </c>
      <c r="G358" s="243" t="s">
        <v>35</v>
      </c>
      <c r="H358" s="243" t="s">
        <v>25</v>
      </c>
      <c r="I358" s="246"/>
      <c r="J358" s="57"/>
      <c r="K358" s="57"/>
      <c r="L358" s="57"/>
      <c r="M358" s="57"/>
      <c r="N358" s="247"/>
      <c r="O358" s="57"/>
      <c r="P358" s="57"/>
      <c r="Q358" s="243"/>
      <c r="R358" s="243"/>
      <c r="S358" s="243" t="s">
        <v>12</v>
      </c>
      <c r="T358" s="243"/>
      <c r="U358" s="243"/>
      <c r="V358" s="243"/>
      <c r="W358" s="244"/>
      <c r="X358" s="245">
        <v>45802</v>
      </c>
      <c r="Y358" s="58" t="s">
        <v>64</v>
      </c>
      <c r="Z358" s="58" t="s">
        <v>1018</v>
      </c>
      <c r="AA358" s="57">
        <v>69</v>
      </c>
      <c r="AB358" s="57"/>
    </row>
    <row r="359" spans="1:28" ht="24.6" customHeight="1" outlineLevel="1" x14ac:dyDescent="0.25">
      <c r="A359" s="239">
        <v>54</v>
      </c>
      <c r="B359" s="240" t="s">
        <v>1291</v>
      </c>
      <c r="C359" s="57" t="s">
        <v>66</v>
      </c>
      <c r="D359" s="58"/>
      <c r="E359" s="241">
        <v>45080</v>
      </c>
      <c r="F359" s="242" t="s">
        <v>1292</v>
      </c>
      <c r="G359" s="243" t="s">
        <v>24</v>
      </c>
      <c r="H359" s="243" t="s">
        <v>25</v>
      </c>
      <c r="I359" s="246"/>
      <c r="J359" s="57"/>
      <c r="K359" s="57"/>
      <c r="L359" s="57"/>
      <c r="M359" s="57"/>
      <c r="N359" s="247"/>
      <c r="O359" s="57"/>
      <c r="P359" s="57"/>
      <c r="Q359" s="243"/>
      <c r="R359" s="243" t="s">
        <v>11</v>
      </c>
      <c r="S359" s="243"/>
      <c r="T359" s="243"/>
      <c r="U359" s="243"/>
      <c r="V359" s="243"/>
      <c r="W359" s="244"/>
      <c r="X359" s="245">
        <v>45802</v>
      </c>
      <c r="Y359" s="58" t="s">
        <v>64</v>
      </c>
      <c r="Z359" s="58" t="s">
        <v>1018</v>
      </c>
      <c r="AA359" s="57">
        <v>69</v>
      </c>
      <c r="AB359" s="57"/>
    </row>
    <row r="360" spans="1:28" ht="24.6" customHeight="1" outlineLevel="1" x14ac:dyDescent="0.25">
      <c r="A360" s="239">
        <v>57</v>
      </c>
      <c r="B360" s="240" t="s">
        <v>1293</v>
      </c>
      <c r="C360" s="57" t="s">
        <v>66</v>
      </c>
      <c r="D360" s="58"/>
      <c r="E360" s="241">
        <v>44984</v>
      </c>
      <c r="F360" s="242" t="s">
        <v>1294</v>
      </c>
      <c r="G360" s="243" t="s">
        <v>26</v>
      </c>
      <c r="H360" s="243" t="s">
        <v>25</v>
      </c>
      <c r="I360" s="246"/>
      <c r="J360" s="57"/>
      <c r="K360" s="57"/>
      <c r="L360" s="57"/>
      <c r="M360" s="57"/>
      <c r="N360" s="247"/>
      <c r="O360" s="57"/>
      <c r="P360" s="57"/>
      <c r="Q360" s="243"/>
      <c r="R360" s="243" t="s">
        <v>11</v>
      </c>
      <c r="S360" s="243"/>
      <c r="T360" s="243"/>
      <c r="U360" s="243"/>
      <c r="V360" s="243"/>
      <c r="W360" s="244"/>
      <c r="X360" s="245">
        <v>45802</v>
      </c>
      <c r="Y360" s="58" t="s">
        <v>64</v>
      </c>
      <c r="Z360" s="58" t="s">
        <v>1018</v>
      </c>
      <c r="AA360" s="57">
        <v>69</v>
      </c>
      <c r="AB360" s="57"/>
    </row>
    <row r="361" spans="1:28" ht="24.6" customHeight="1" outlineLevel="1" x14ac:dyDescent="0.25">
      <c r="A361" s="239">
        <v>66</v>
      </c>
      <c r="B361" s="240" t="s">
        <v>1295</v>
      </c>
      <c r="C361" s="57" t="s">
        <v>66</v>
      </c>
      <c r="D361" s="58"/>
      <c r="E361" s="241">
        <v>44574</v>
      </c>
      <c r="F361" s="242" t="s">
        <v>1016</v>
      </c>
      <c r="G361" s="243" t="s">
        <v>53</v>
      </c>
      <c r="H361" s="243" t="s">
        <v>25</v>
      </c>
      <c r="I361" s="246"/>
      <c r="J361" s="57"/>
      <c r="K361" s="57"/>
      <c r="L361" s="57"/>
      <c r="M361" s="57"/>
      <c r="N361" s="247"/>
      <c r="O361" s="57"/>
      <c r="P361" s="57"/>
      <c r="Q361" s="243"/>
      <c r="R361" s="243" t="s">
        <v>11</v>
      </c>
      <c r="S361" s="243"/>
      <c r="T361" s="243"/>
      <c r="U361" s="243"/>
      <c r="V361" s="243"/>
      <c r="W361" s="244"/>
      <c r="X361" s="245">
        <v>45802</v>
      </c>
      <c r="Y361" s="58" t="s">
        <v>64</v>
      </c>
      <c r="Z361" s="58" t="s">
        <v>1018</v>
      </c>
      <c r="AA361" s="57">
        <v>69</v>
      </c>
      <c r="AB361" s="57"/>
    </row>
    <row r="362" spans="1:28" ht="24.6" customHeight="1" outlineLevel="1" x14ac:dyDescent="0.25">
      <c r="A362" s="239">
        <v>71</v>
      </c>
      <c r="B362" s="240" t="s">
        <v>1296</v>
      </c>
      <c r="C362" s="57" t="s">
        <v>66</v>
      </c>
      <c r="D362" s="58"/>
      <c r="E362" s="241">
        <v>43897</v>
      </c>
      <c r="F362" s="242" t="s">
        <v>37</v>
      </c>
      <c r="G362" s="243" t="s">
        <v>27</v>
      </c>
      <c r="H362" s="243" t="s">
        <v>25</v>
      </c>
      <c r="I362" s="246"/>
      <c r="J362" s="57"/>
      <c r="K362" s="57"/>
      <c r="L362" s="57"/>
      <c r="M362" s="57"/>
      <c r="N362" s="247"/>
      <c r="O362" s="57"/>
      <c r="P362" s="57"/>
      <c r="Q362" s="243"/>
      <c r="R362" s="243" t="s">
        <v>11</v>
      </c>
      <c r="S362" s="243"/>
      <c r="T362" s="243"/>
      <c r="U362" s="243"/>
      <c r="V362" s="243"/>
      <c r="W362" s="244"/>
      <c r="X362" s="245">
        <v>45802</v>
      </c>
      <c r="Y362" s="58" t="s">
        <v>64</v>
      </c>
      <c r="Z362" s="58" t="s">
        <v>1018</v>
      </c>
      <c r="AA362" s="57">
        <v>69</v>
      </c>
      <c r="AB362" s="57"/>
    </row>
    <row r="363" spans="1:28" ht="24.6" customHeight="1" outlineLevel="1" x14ac:dyDescent="0.25">
      <c r="A363" s="239">
        <v>74</v>
      </c>
      <c r="B363" s="240" t="s">
        <v>1297</v>
      </c>
      <c r="C363" s="57" t="s">
        <v>66</v>
      </c>
      <c r="D363" s="58"/>
      <c r="E363" s="241">
        <v>42765</v>
      </c>
      <c r="F363" s="242" t="s">
        <v>114</v>
      </c>
      <c r="G363" s="243" t="s">
        <v>39</v>
      </c>
      <c r="H363" s="243" t="s">
        <v>25</v>
      </c>
      <c r="I363" s="246"/>
      <c r="J363" s="57"/>
      <c r="K363" s="57"/>
      <c r="L363" s="57"/>
      <c r="M363" s="57"/>
      <c r="N363" s="247"/>
      <c r="O363" s="57"/>
      <c r="P363" s="57"/>
      <c r="Q363" s="243"/>
      <c r="R363" s="243"/>
      <c r="S363" s="243"/>
      <c r="T363" s="243" t="s">
        <v>13</v>
      </c>
      <c r="U363" s="243"/>
      <c r="V363" s="243"/>
      <c r="W363" s="244"/>
      <c r="X363" s="245">
        <v>45802</v>
      </c>
      <c r="Y363" s="58" t="s">
        <v>64</v>
      </c>
      <c r="Z363" s="58" t="s">
        <v>1018</v>
      </c>
      <c r="AA363" s="57">
        <v>69</v>
      </c>
      <c r="AB363" s="57"/>
    </row>
    <row r="364" spans="1:28" ht="25.5" customHeight="1" x14ac:dyDescent="0.3">
      <c r="A364" s="297" t="s">
        <v>1299</v>
      </c>
      <c r="B364" s="298"/>
      <c r="C364" s="299" t="s">
        <v>1300</v>
      </c>
      <c r="D364" s="300"/>
      <c r="E364" s="300"/>
      <c r="F364" s="300"/>
      <c r="G364" s="300"/>
      <c r="H364" s="300"/>
      <c r="I364" s="300"/>
      <c r="J364" s="300"/>
      <c r="K364" s="300"/>
      <c r="L364" s="300"/>
      <c r="M364" s="300"/>
      <c r="N364" s="300"/>
      <c r="O364" s="300"/>
      <c r="P364" s="300"/>
      <c r="Q364" s="300"/>
      <c r="R364" s="300"/>
      <c r="S364" s="300"/>
      <c r="T364" s="300"/>
      <c r="U364" s="300"/>
      <c r="V364" s="300"/>
      <c r="W364" s="300"/>
      <c r="X364" s="300"/>
      <c r="Y364" s="300"/>
      <c r="Z364" s="300"/>
      <c r="AA364" s="300"/>
      <c r="AB364" s="300"/>
    </row>
    <row r="365" spans="1:28" ht="24.6" customHeight="1" outlineLevel="1" x14ac:dyDescent="0.25">
      <c r="A365" s="239">
        <v>1</v>
      </c>
      <c r="B365" s="240" t="s">
        <v>1614</v>
      </c>
      <c r="C365" s="57" t="s">
        <v>67</v>
      </c>
      <c r="D365" s="58"/>
      <c r="E365" s="241">
        <v>45414</v>
      </c>
      <c r="F365" s="242" t="s">
        <v>1248</v>
      </c>
      <c r="G365" s="243" t="s">
        <v>23</v>
      </c>
      <c r="H365" s="243" t="s">
        <v>25</v>
      </c>
      <c r="I365" s="246" t="s">
        <v>137</v>
      </c>
      <c r="J365" s="57"/>
      <c r="K365" s="57"/>
      <c r="L365" s="57"/>
      <c r="M365" s="57"/>
      <c r="N365" s="247"/>
      <c r="O365" s="57"/>
      <c r="P365" s="57"/>
      <c r="Q365" s="243"/>
      <c r="R365" s="243"/>
      <c r="S365" s="243" t="s">
        <v>12</v>
      </c>
      <c r="T365" s="243"/>
      <c r="U365" s="243"/>
      <c r="V365" s="243"/>
      <c r="W365" s="244"/>
      <c r="X365" s="245">
        <v>45808</v>
      </c>
      <c r="Y365" s="58" t="s">
        <v>11</v>
      </c>
      <c r="Z365" s="58" t="s">
        <v>1618</v>
      </c>
      <c r="AA365" s="57">
        <v>11</v>
      </c>
      <c r="AB365" s="57">
        <v>11</v>
      </c>
    </row>
    <row r="366" spans="1:28" ht="24.6" customHeight="1" outlineLevel="1" x14ac:dyDescent="0.25">
      <c r="A366" s="239">
        <v>5</v>
      </c>
      <c r="B366" s="240" t="s">
        <v>1615</v>
      </c>
      <c r="C366" s="57" t="s">
        <v>67</v>
      </c>
      <c r="D366" s="58"/>
      <c r="E366" s="241">
        <v>44576</v>
      </c>
      <c r="F366" s="242">
        <v>6414412</v>
      </c>
      <c r="G366" s="243" t="s">
        <v>27</v>
      </c>
      <c r="H366" s="243" t="s">
        <v>25</v>
      </c>
      <c r="I366" s="246"/>
      <c r="J366" s="57"/>
      <c r="K366" s="57" t="s">
        <v>135</v>
      </c>
      <c r="L366" s="57"/>
      <c r="M366" s="57"/>
      <c r="N366" s="247"/>
      <c r="O366" s="57"/>
      <c r="P366" s="57"/>
      <c r="Q366" s="243"/>
      <c r="R366" s="243" t="s">
        <v>11</v>
      </c>
      <c r="S366" s="243"/>
      <c r="T366" s="243"/>
      <c r="U366" s="243"/>
      <c r="V366" s="243"/>
      <c r="W366" s="244"/>
      <c r="X366" s="245">
        <v>45808</v>
      </c>
      <c r="Y366" s="58" t="s">
        <v>11</v>
      </c>
      <c r="Z366" s="58" t="s">
        <v>1618</v>
      </c>
      <c r="AA366" s="57">
        <v>11</v>
      </c>
      <c r="AB366" s="57">
        <v>11</v>
      </c>
    </row>
    <row r="367" spans="1:28" ht="24.6" customHeight="1" outlineLevel="1" x14ac:dyDescent="0.25">
      <c r="A367" s="239">
        <v>7</v>
      </c>
      <c r="B367" s="240" t="s">
        <v>1616</v>
      </c>
      <c r="C367" s="57" t="s">
        <v>66</v>
      </c>
      <c r="D367" s="58"/>
      <c r="E367" s="241">
        <v>45460</v>
      </c>
      <c r="F367" s="242">
        <v>7180781</v>
      </c>
      <c r="G367" s="243" t="s">
        <v>23</v>
      </c>
      <c r="H367" s="243" t="s">
        <v>25</v>
      </c>
      <c r="I367" s="246"/>
      <c r="J367" s="57" t="s">
        <v>138</v>
      </c>
      <c r="K367" s="57"/>
      <c r="L367" s="57"/>
      <c r="M367" s="57"/>
      <c r="N367" s="247"/>
      <c r="O367" s="57"/>
      <c r="P367" s="57"/>
      <c r="Q367" s="243"/>
      <c r="R367" s="243"/>
      <c r="S367" s="243" t="s">
        <v>12</v>
      </c>
      <c r="T367" s="243"/>
      <c r="U367" s="243"/>
      <c r="V367" s="243"/>
      <c r="W367" s="244"/>
      <c r="X367" s="245">
        <v>45808</v>
      </c>
      <c r="Y367" s="58" t="s">
        <v>11</v>
      </c>
      <c r="Z367" s="58" t="s">
        <v>1618</v>
      </c>
      <c r="AA367" s="57">
        <v>11</v>
      </c>
      <c r="AB367" s="57">
        <v>11</v>
      </c>
    </row>
    <row r="368" spans="1:28" ht="24.6" customHeight="1" outlineLevel="1" x14ac:dyDescent="0.25">
      <c r="A368" s="239">
        <v>11</v>
      </c>
      <c r="B368" s="240" t="s">
        <v>1404</v>
      </c>
      <c r="C368" s="57" t="s">
        <v>66</v>
      </c>
      <c r="D368" s="58"/>
      <c r="E368" s="241">
        <v>44985</v>
      </c>
      <c r="F368" s="242">
        <v>6736275</v>
      </c>
      <c r="G368" s="243" t="s">
        <v>27</v>
      </c>
      <c r="H368" s="243" t="s">
        <v>25</v>
      </c>
      <c r="I368" s="246"/>
      <c r="J368" s="57"/>
      <c r="K368" s="57"/>
      <c r="L368" s="57" t="s">
        <v>136</v>
      </c>
      <c r="M368" s="57"/>
      <c r="N368" s="247"/>
      <c r="O368" s="57"/>
      <c r="P368" s="57"/>
      <c r="Q368" s="243"/>
      <c r="R368" s="243" t="s">
        <v>11</v>
      </c>
      <c r="S368" s="243"/>
      <c r="T368" s="243"/>
      <c r="U368" s="243"/>
      <c r="V368" s="243"/>
      <c r="W368" s="244"/>
      <c r="X368" s="245">
        <v>45808</v>
      </c>
      <c r="Y368" s="58" t="s">
        <v>11</v>
      </c>
      <c r="Z368" s="58" t="s">
        <v>1618</v>
      </c>
      <c r="AA368" s="57">
        <v>11</v>
      </c>
      <c r="AB368" s="57">
        <v>11</v>
      </c>
    </row>
    <row r="369" spans="1:28" ht="24.6" customHeight="1" outlineLevel="1" x14ac:dyDescent="0.25">
      <c r="A369" s="239">
        <v>13</v>
      </c>
      <c r="B369" s="240" t="s">
        <v>1617</v>
      </c>
      <c r="C369" s="57" t="s">
        <v>66</v>
      </c>
      <c r="D369" s="58"/>
      <c r="E369" s="241">
        <v>42744</v>
      </c>
      <c r="F369" s="242">
        <v>4769174</v>
      </c>
      <c r="G369" s="243" t="s">
        <v>39</v>
      </c>
      <c r="H369" s="243" t="s">
        <v>25</v>
      </c>
      <c r="I369" s="246"/>
      <c r="J369" s="57"/>
      <c r="K369" s="57"/>
      <c r="L369" s="57"/>
      <c r="M369" s="57"/>
      <c r="N369" s="247" t="s">
        <v>141</v>
      </c>
      <c r="O369" s="57"/>
      <c r="P369" s="57"/>
      <c r="Q369" s="243"/>
      <c r="R369" s="243"/>
      <c r="S369" s="243"/>
      <c r="T369" s="243" t="s">
        <v>13</v>
      </c>
      <c r="U369" s="243"/>
      <c r="V369" s="243"/>
      <c r="W369" s="244"/>
      <c r="X369" s="245">
        <v>45808</v>
      </c>
      <c r="Y369" s="58" t="s">
        <v>11</v>
      </c>
      <c r="Z369" s="58" t="s">
        <v>1618</v>
      </c>
      <c r="AA369" s="57">
        <v>11</v>
      </c>
      <c r="AB369" s="57">
        <v>11</v>
      </c>
    </row>
    <row r="370" spans="1:28" ht="25.5" customHeight="1" x14ac:dyDescent="0.3">
      <c r="A370" s="297" t="s">
        <v>1619</v>
      </c>
      <c r="B370" s="298"/>
      <c r="C370" s="299" t="s">
        <v>1620</v>
      </c>
      <c r="D370" s="300"/>
      <c r="E370" s="300"/>
      <c r="F370" s="300"/>
      <c r="G370" s="300"/>
      <c r="H370" s="300"/>
      <c r="I370" s="300"/>
      <c r="J370" s="300"/>
      <c r="K370" s="300"/>
      <c r="L370" s="300"/>
      <c r="M370" s="300"/>
      <c r="N370" s="300"/>
      <c r="O370" s="300"/>
      <c r="P370" s="300"/>
      <c r="Q370" s="300"/>
      <c r="R370" s="300"/>
      <c r="S370" s="300"/>
      <c r="T370" s="300"/>
      <c r="U370" s="300"/>
      <c r="V370" s="300"/>
      <c r="W370" s="300"/>
      <c r="X370" s="300"/>
      <c r="Y370" s="300"/>
      <c r="Z370" s="300"/>
      <c r="AA370" s="300"/>
      <c r="AB370" s="300"/>
    </row>
    <row r="371" spans="1:28" ht="24.6" customHeight="1" outlineLevel="1" x14ac:dyDescent="0.25">
      <c r="A371" s="239">
        <v>4</v>
      </c>
      <c r="B371" s="240" t="s">
        <v>1283</v>
      </c>
      <c r="C371" s="57" t="s">
        <v>67</v>
      </c>
      <c r="D371" s="58"/>
      <c r="E371" s="241">
        <v>45281</v>
      </c>
      <c r="F371" s="242" t="s">
        <v>1249</v>
      </c>
      <c r="G371" s="243" t="s">
        <v>35</v>
      </c>
      <c r="H371" s="243" t="s">
        <v>25</v>
      </c>
      <c r="I371" s="246" t="s">
        <v>137</v>
      </c>
      <c r="J371" s="57"/>
      <c r="K371" s="57"/>
      <c r="L371" s="57"/>
      <c r="M371" s="57"/>
      <c r="N371" s="247"/>
      <c r="O371" s="57"/>
      <c r="P371" s="57"/>
      <c r="Q371" s="243"/>
      <c r="R371" s="243"/>
      <c r="S371" s="243" t="s">
        <v>12</v>
      </c>
      <c r="T371" s="243"/>
      <c r="U371" s="243"/>
      <c r="V371" s="243"/>
      <c r="W371" s="244"/>
      <c r="X371" s="245">
        <v>45829</v>
      </c>
      <c r="Y371" s="58" t="s">
        <v>11</v>
      </c>
      <c r="Z371" s="58" t="s">
        <v>426</v>
      </c>
      <c r="AA371" s="57">
        <v>10</v>
      </c>
      <c r="AB371" s="57">
        <v>10</v>
      </c>
    </row>
    <row r="372" spans="1:28" ht="24.6" customHeight="1" outlineLevel="1" x14ac:dyDescent="0.25">
      <c r="A372" s="239">
        <v>7</v>
      </c>
      <c r="B372" s="240" t="s">
        <v>1301</v>
      </c>
      <c r="C372" s="57" t="s">
        <v>67</v>
      </c>
      <c r="D372" s="58"/>
      <c r="E372" s="241">
        <v>44094</v>
      </c>
      <c r="F372" s="242" t="s">
        <v>33</v>
      </c>
      <c r="G372" s="243" t="s">
        <v>27</v>
      </c>
      <c r="H372" s="243" t="s">
        <v>25</v>
      </c>
      <c r="I372" s="246"/>
      <c r="J372" s="57"/>
      <c r="K372" s="57" t="s">
        <v>135</v>
      </c>
      <c r="L372" s="57"/>
      <c r="M372" s="57"/>
      <c r="N372" s="247"/>
      <c r="O372" s="57"/>
      <c r="P372" s="57"/>
      <c r="Q372" s="243"/>
      <c r="R372" s="243" t="s">
        <v>11</v>
      </c>
      <c r="S372" s="243"/>
      <c r="T372" s="243"/>
      <c r="U372" s="243"/>
      <c r="V372" s="243"/>
      <c r="W372" s="244"/>
      <c r="X372" s="245">
        <v>45829</v>
      </c>
      <c r="Y372" s="58" t="s">
        <v>11</v>
      </c>
      <c r="Z372" s="58" t="s">
        <v>426</v>
      </c>
      <c r="AA372" s="57">
        <v>10</v>
      </c>
      <c r="AB372" s="57">
        <v>10</v>
      </c>
    </row>
    <row r="373" spans="1:28" ht="24.6" customHeight="1" outlineLevel="1" x14ac:dyDescent="0.25">
      <c r="A373" s="239">
        <v>8</v>
      </c>
      <c r="B373" s="240" t="s">
        <v>1302</v>
      </c>
      <c r="C373" s="57" t="s">
        <v>67</v>
      </c>
      <c r="D373" s="58"/>
      <c r="E373" s="241">
        <v>42817</v>
      </c>
      <c r="F373" s="242" t="s">
        <v>1303</v>
      </c>
      <c r="G373" s="243" t="s">
        <v>39</v>
      </c>
      <c r="H373" s="243" t="s">
        <v>25</v>
      </c>
      <c r="I373" s="246"/>
      <c r="J373" s="57"/>
      <c r="K373" s="57"/>
      <c r="L373" s="57"/>
      <c r="M373" s="57" t="s">
        <v>140</v>
      </c>
      <c r="N373" s="247"/>
      <c r="O373" s="57"/>
      <c r="P373" s="57"/>
      <c r="Q373" s="243"/>
      <c r="R373" s="243"/>
      <c r="S373" s="243"/>
      <c r="T373" s="243" t="s">
        <v>13</v>
      </c>
      <c r="U373" s="243"/>
      <c r="V373" s="243"/>
      <c r="W373" s="244"/>
      <c r="X373" s="245">
        <v>45829</v>
      </c>
      <c r="Y373" s="58" t="s">
        <v>11</v>
      </c>
      <c r="Z373" s="58" t="s">
        <v>426</v>
      </c>
      <c r="AA373" s="57">
        <v>10</v>
      </c>
      <c r="AB373" s="57">
        <v>10</v>
      </c>
    </row>
    <row r="374" spans="1:28" ht="24.6" customHeight="1" outlineLevel="1" x14ac:dyDescent="0.25">
      <c r="A374" s="239">
        <v>10</v>
      </c>
      <c r="B374" s="240" t="s">
        <v>1304</v>
      </c>
      <c r="C374" s="57" t="s">
        <v>66</v>
      </c>
      <c r="D374" s="58"/>
      <c r="E374" s="241">
        <v>45509</v>
      </c>
      <c r="F374" s="242" t="s">
        <v>1305</v>
      </c>
      <c r="G374" s="243" t="s">
        <v>23</v>
      </c>
      <c r="H374" s="243" t="s">
        <v>25</v>
      </c>
      <c r="I374" s="246"/>
      <c r="J374" s="57" t="s">
        <v>138</v>
      </c>
      <c r="K374" s="57"/>
      <c r="L374" s="57"/>
      <c r="M374" s="57"/>
      <c r="N374" s="247"/>
      <c r="O374" s="57"/>
      <c r="P374" s="57"/>
      <c r="Q374" s="243"/>
      <c r="R374" s="243"/>
      <c r="S374" s="243" t="s">
        <v>12</v>
      </c>
      <c r="T374" s="243"/>
      <c r="U374" s="243"/>
      <c r="V374" s="243"/>
      <c r="W374" s="244"/>
      <c r="X374" s="245">
        <v>45829</v>
      </c>
      <c r="Y374" s="58" t="s">
        <v>11</v>
      </c>
      <c r="Z374" s="58" t="s">
        <v>426</v>
      </c>
      <c r="AA374" s="57">
        <v>10</v>
      </c>
      <c r="AB374" s="57">
        <v>10</v>
      </c>
    </row>
    <row r="375" spans="1:28" ht="24.6" customHeight="1" outlineLevel="1" x14ac:dyDescent="0.25">
      <c r="A375" s="239">
        <v>13</v>
      </c>
      <c r="B375" s="240" t="s">
        <v>1306</v>
      </c>
      <c r="C375" s="57" t="s">
        <v>66</v>
      </c>
      <c r="D375" s="58"/>
      <c r="E375" s="241">
        <v>42879</v>
      </c>
      <c r="F375" s="242" t="s">
        <v>1307</v>
      </c>
      <c r="G375" s="243" t="s">
        <v>39</v>
      </c>
      <c r="H375" s="243" t="s">
        <v>25</v>
      </c>
      <c r="I375" s="246"/>
      <c r="J375" s="57"/>
      <c r="K375" s="57"/>
      <c r="L375" s="57"/>
      <c r="M375" s="57"/>
      <c r="N375" s="247" t="s">
        <v>141</v>
      </c>
      <c r="O375" s="57"/>
      <c r="P375" s="57"/>
      <c r="Q375" s="243"/>
      <c r="R375" s="243"/>
      <c r="S375" s="243"/>
      <c r="T375" s="243" t="s">
        <v>13</v>
      </c>
      <c r="U375" s="243"/>
      <c r="V375" s="243"/>
      <c r="W375" s="244"/>
      <c r="X375" s="245">
        <v>45829</v>
      </c>
      <c r="Y375" s="58" t="s">
        <v>11</v>
      </c>
      <c r="Z375" s="58" t="s">
        <v>426</v>
      </c>
      <c r="AA375" s="57">
        <v>10</v>
      </c>
      <c r="AB375" s="57">
        <v>10</v>
      </c>
    </row>
    <row r="376" spans="1:28" ht="25.5" customHeight="1" x14ac:dyDescent="0.3">
      <c r="A376" s="297" t="s">
        <v>1308</v>
      </c>
      <c r="B376" s="298"/>
      <c r="C376" s="299" t="s">
        <v>1309</v>
      </c>
      <c r="D376" s="300"/>
      <c r="E376" s="300"/>
      <c r="F376" s="300"/>
      <c r="G376" s="300"/>
      <c r="H376" s="300"/>
      <c r="I376" s="300"/>
      <c r="J376" s="300"/>
      <c r="K376" s="300"/>
      <c r="L376" s="300"/>
      <c r="M376" s="300"/>
      <c r="N376" s="300"/>
      <c r="O376" s="300"/>
      <c r="P376" s="300"/>
      <c r="Q376" s="300"/>
      <c r="R376" s="300"/>
      <c r="S376" s="300"/>
      <c r="T376" s="300"/>
      <c r="U376" s="300"/>
      <c r="V376" s="300"/>
      <c r="W376" s="300"/>
      <c r="X376" s="300"/>
      <c r="Y376" s="300"/>
      <c r="Z376" s="300"/>
      <c r="AA376" s="300"/>
      <c r="AB376" s="300"/>
    </row>
    <row r="377" spans="1:28" ht="24.6" customHeight="1" outlineLevel="1" x14ac:dyDescent="0.25">
      <c r="A377" s="239">
        <v>3</v>
      </c>
      <c r="B377" s="240" t="s">
        <v>1310</v>
      </c>
      <c r="C377" s="57" t="s">
        <v>67</v>
      </c>
      <c r="D377" s="58"/>
      <c r="E377" s="241">
        <v>45414</v>
      </c>
      <c r="F377" s="242" t="s">
        <v>1248</v>
      </c>
      <c r="G377" s="243" t="s">
        <v>23</v>
      </c>
      <c r="H377" s="243" t="s">
        <v>25</v>
      </c>
      <c r="I377" s="246" t="s">
        <v>137</v>
      </c>
      <c r="J377" s="57"/>
      <c r="K377" s="57"/>
      <c r="L377" s="57"/>
      <c r="M377" s="57"/>
      <c r="N377" s="247"/>
      <c r="O377" s="57"/>
      <c r="P377" s="57"/>
      <c r="Q377" s="243"/>
      <c r="R377" s="243"/>
      <c r="S377" s="243" t="s">
        <v>12</v>
      </c>
      <c r="T377" s="243"/>
      <c r="U377" s="243"/>
      <c r="V377" s="243"/>
      <c r="W377" s="244"/>
      <c r="X377" s="245">
        <v>45830</v>
      </c>
      <c r="Y377" s="58" t="s">
        <v>11</v>
      </c>
      <c r="Z377" s="58" t="s">
        <v>566</v>
      </c>
      <c r="AA377" s="57">
        <v>26</v>
      </c>
      <c r="AB377" s="57">
        <v>26</v>
      </c>
    </row>
    <row r="378" spans="1:28" ht="24.6" customHeight="1" outlineLevel="1" x14ac:dyDescent="0.25">
      <c r="A378" s="239">
        <v>6</v>
      </c>
      <c r="B378" s="240" t="s">
        <v>532</v>
      </c>
      <c r="C378" s="57" t="s">
        <v>67</v>
      </c>
      <c r="D378" s="58"/>
      <c r="E378" s="241">
        <v>44576</v>
      </c>
      <c r="F378" s="242" t="s">
        <v>935</v>
      </c>
      <c r="G378" s="243" t="s">
        <v>53</v>
      </c>
      <c r="H378" s="243" t="s">
        <v>25</v>
      </c>
      <c r="I378" s="246"/>
      <c r="J378" s="57"/>
      <c r="K378" s="57" t="s">
        <v>135</v>
      </c>
      <c r="L378" s="57"/>
      <c r="M378" s="57"/>
      <c r="N378" s="247"/>
      <c r="O378" s="57"/>
      <c r="P378" s="57"/>
      <c r="Q378" s="243"/>
      <c r="R378" s="243" t="s">
        <v>11</v>
      </c>
      <c r="S378" s="243"/>
      <c r="T378" s="243"/>
      <c r="U378" s="243"/>
      <c r="V378" s="243"/>
      <c r="W378" s="244"/>
      <c r="X378" s="245">
        <v>45830</v>
      </c>
      <c r="Y378" s="58" t="s">
        <v>11</v>
      </c>
      <c r="Z378" s="58" t="s">
        <v>566</v>
      </c>
      <c r="AA378" s="57">
        <v>26</v>
      </c>
      <c r="AB378" s="57">
        <v>26</v>
      </c>
    </row>
    <row r="379" spans="1:28" ht="24.6" customHeight="1" outlineLevel="1" x14ac:dyDescent="0.25">
      <c r="A379" s="239">
        <v>8</v>
      </c>
      <c r="B379" s="240" t="s">
        <v>1311</v>
      </c>
      <c r="C379" s="57" t="s">
        <v>67</v>
      </c>
      <c r="D379" s="58"/>
      <c r="E379" s="241">
        <v>42642</v>
      </c>
      <c r="F379" s="242" t="s">
        <v>1312</v>
      </c>
      <c r="G379" s="243" t="s">
        <v>39</v>
      </c>
      <c r="H379" s="243" t="s">
        <v>25</v>
      </c>
      <c r="I379" s="246"/>
      <c r="J379" s="57"/>
      <c r="K379" s="57"/>
      <c r="L379" s="57"/>
      <c r="M379" s="57" t="s">
        <v>140</v>
      </c>
      <c r="N379" s="247"/>
      <c r="O379" s="57"/>
      <c r="P379" s="57"/>
      <c r="Q379" s="243"/>
      <c r="R379" s="243"/>
      <c r="S379" s="243"/>
      <c r="T379" s="243" t="s">
        <v>13</v>
      </c>
      <c r="U379" s="243"/>
      <c r="V379" s="243"/>
      <c r="W379" s="244"/>
      <c r="X379" s="245">
        <v>45830</v>
      </c>
      <c r="Y379" s="58" t="s">
        <v>11</v>
      </c>
      <c r="Z379" s="58" t="s">
        <v>566</v>
      </c>
      <c r="AA379" s="57">
        <v>26</v>
      </c>
      <c r="AB379" s="57">
        <v>26</v>
      </c>
    </row>
    <row r="380" spans="1:28" ht="24.6" customHeight="1" outlineLevel="1" x14ac:dyDescent="0.25">
      <c r="A380" s="239">
        <v>11</v>
      </c>
      <c r="B380" s="240" t="s">
        <v>1313</v>
      </c>
      <c r="C380" s="57" t="s">
        <v>66</v>
      </c>
      <c r="D380" s="58"/>
      <c r="E380" s="241">
        <v>45460</v>
      </c>
      <c r="F380" s="242" t="s">
        <v>1314</v>
      </c>
      <c r="G380" s="243" t="s">
        <v>23</v>
      </c>
      <c r="H380" s="243" t="s">
        <v>25</v>
      </c>
      <c r="I380" s="246"/>
      <c r="J380" s="57" t="s">
        <v>138</v>
      </c>
      <c r="K380" s="57"/>
      <c r="L380" s="57"/>
      <c r="M380" s="57"/>
      <c r="N380" s="247"/>
      <c r="O380" s="57"/>
      <c r="P380" s="57"/>
      <c r="Q380" s="243"/>
      <c r="R380" s="243"/>
      <c r="S380" s="243" t="s">
        <v>12</v>
      </c>
      <c r="T380" s="243"/>
      <c r="U380" s="243"/>
      <c r="V380" s="243"/>
      <c r="W380" s="244"/>
      <c r="X380" s="245">
        <v>45830</v>
      </c>
      <c r="Y380" s="58" t="s">
        <v>11</v>
      </c>
      <c r="Z380" s="58" t="s">
        <v>566</v>
      </c>
      <c r="AA380" s="57">
        <v>26</v>
      </c>
      <c r="AB380" s="57">
        <v>26</v>
      </c>
    </row>
    <row r="381" spans="1:28" ht="24.6" customHeight="1" outlineLevel="1" x14ac:dyDescent="0.25">
      <c r="A381" s="239">
        <v>25</v>
      </c>
      <c r="B381" s="240" t="s">
        <v>538</v>
      </c>
      <c r="C381" s="57" t="s">
        <v>66</v>
      </c>
      <c r="D381" s="58"/>
      <c r="E381" s="241">
        <v>44568</v>
      </c>
      <c r="F381" s="242" t="s">
        <v>937</v>
      </c>
      <c r="G381" s="243" t="s">
        <v>27</v>
      </c>
      <c r="H381" s="243" t="s">
        <v>25</v>
      </c>
      <c r="I381" s="246"/>
      <c r="J381" s="57"/>
      <c r="K381" s="57"/>
      <c r="L381" s="57"/>
      <c r="M381" s="57"/>
      <c r="N381" s="247" t="s">
        <v>141</v>
      </c>
      <c r="O381" s="57"/>
      <c r="P381" s="57"/>
      <c r="Q381" s="243"/>
      <c r="R381" s="243" t="s">
        <v>11</v>
      </c>
      <c r="S381" s="243"/>
      <c r="T381" s="243"/>
      <c r="U381" s="243"/>
      <c r="V381" s="243"/>
      <c r="W381" s="244"/>
      <c r="X381" s="245">
        <v>45830</v>
      </c>
      <c r="Y381" s="58" t="s">
        <v>11</v>
      </c>
      <c r="Z381" s="58" t="s">
        <v>566</v>
      </c>
      <c r="AA381" s="57">
        <v>26</v>
      </c>
      <c r="AB381" s="57">
        <v>26</v>
      </c>
    </row>
    <row r="382" spans="1:28" ht="25.5" customHeight="1" x14ac:dyDescent="0.3">
      <c r="A382" s="297" t="s">
        <v>1315</v>
      </c>
      <c r="B382" s="298"/>
      <c r="C382" s="299" t="s">
        <v>1316</v>
      </c>
      <c r="D382" s="300"/>
      <c r="E382" s="300"/>
      <c r="F382" s="300"/>
      <c r="G382" s="300"/>
      <c r="H382" s="300"/>
      <c r="I382" s="300"/>
      <c r="J382" s="300"/>
      <c r="K382" s="300"/>
      <c r="L382" s="300"/>
      <c r="M382" s="300"/>
      <c r="N382" s="300"/>
      <c r="O382" s="300"/>
      <c r="P382" s="300"/>
      <c r="Q382" s="300"/>
      <c r="R382" s="300"/>
      <c r="S382" s="300"/>
      <c r="T382" s="300"/>
      <c r="U382" s="300"/>
      <c r="V382" s="300"/>
      <c r="W382" s="300"/>
      <c r="X382" s="300"/>
      <c r="Y382" s="300"/>
      <c r="Z382" s="300"/>
      <c r="AA382" s="300"/>
      <c r="AB382" s="300"/>
    </row>
    <row r="383" spans="1:28" ht="24.6" customHeight="1" outlineLevel="1" x14ac:dyDescent="0.25">
      <c r="A383" s="239">
        <v>4</v>
      </c>
      <c r="B383" s="240" t="s">
        <v>1310</v>
      </c>
      <c r="C383" s="57" t="s">
        <v>67</v>
      </c>
      <c r="D383" s="58"/>
      <c r="E383" s="241">
        <v>45414</v>
      </c>
      <c r="F383" s="242">
        <v>7057568</v>
      </c>
      <c r="G383" s="243" t="s">
        <v>23</v>
      </c>
      <c r="H383" s="243" t="s">
        <v>25</v>
      </c>
      <c r="I383" s="246" t="s">
        <v>137</v>
      </c>
      <c r="J383" s="57"/>
      <c r="K383" s="57"/>
      <c r="L383" s="57"/>
      <c r="M383" s="57"/>
      <c r="N383" s="247"/>
      <c r="O383" s="57"/>
      <c r="P383" s="57"/>
      <c r="Q383" s="243"/>
      <c r="R383" s="243"/>
      <c r="S383" s="243" t="s">
        <v>12</v>
      </c>
      <c r="T383" s="243"/>
      <c r="U383" s="243"/>
      <c r="V383" s="243"/>
      <c r="W383" s="244"/>
      <c r="X383" s="245">
        <v>45836</v>
      </c>
      <c r="Y383" s="58" t="s">
        <v>11</v>
      </c>
      <c r="Z383" s="58" t="s">
        <v>566</v>
      </c>
      <c r="AA383" s="57">
        <v>30</v>
      </c>
      <c r="AB383" s="57">
        <v>30</v>
      </c>
    </row>
    <row r="384" spans="1:28" ht="24.6" customHeight="1" outlineLevel="1" x14ac:dyDescent="0.25">
      <c r="A384" s="239">
        <v>7</v>
      </c>
      <c r="B384" s="240" t="s">
        <v>1317</v>
      </c>
      <c r="C384" s="57" t="s">
        <v>67</v>
      </c>
      <c r="D384" s="58"/>
      <c r="E384" s="241">
        <v>44552</v>
      </c>
      <c r="F384" s="242">
        <v>6415023</v>
      </c>
      <c r="G384" s="243" t="s">
        <v>27</v>
      </c>
      <c r="H384" s="243" t="s">
        <v>25</v>
      </c>
      <c r="I384" s="246"/>
      <c r="J384" s="57"/>
      <c r="K384" s="57" t="s">
        <v>135</v>
      </c>
      <c r="L384" s="57"/>
      <c r="M384" s="57"/>
      <c r="N384" s="247"/>
      <c r="O384" s="57"/>
      <c r="P384" s="57"/>
      <c r="Q384" s="243"/>
      <c r="R384" s="243" t="s">
        <v>11</v>
      </c>
      <c r="S384" s="243"/>
      <c r="T384" s="243"/>
      <c r="U384" s="243"/>
      <c r="V384" s="243"/>
      <c r="W384" s="244"/>
      <c r="X384" s="245">
        <v>45836</v>
      </c>
      <c r="Y384" s="58" t="s">
        <v>11</v>
      </c>
      <c r="Z384" s="58" t="s">
        <v>566</v>
      </c>
      <c r="AA384" s="57">
        <v>30</v>
      </c>
      <c r="AB384" s="57">
        <v>30</v>
      </c>
    </row>
    <row r="385" spans="1:28" ht="24.6" customHeight="1" outlineLevel="1" x14ac:dyDescent="0.25">
      <c r="A385" s="239">
        <v>9</v>
      </c>
      <c r="B385" s="240" t="s">
        <v>1311</v>
      </c>
      <c r="C385" s="57" t="s">
        <v>67</v>
      </c>
      <c r="D385" s="58"/>
      <c r="E385" s="241">
        <v>42642</v>
      </c>
      <c r="F385" s="242">
        <v>5112062</v>
      </c>
      <c r="G385" s="243" t="s">
        <v>39</v>
      </c>
      <c r="H385" s="243" t="s">
        <v>25</v>
      </c>
      <c r="I385" s="246"/>
      <c r="J385" s="57"/>
      <c r="K385" s="57"/>
      <c r="L385" s="57"/>
      <c r="M385" s="57" t="s">
        <v>140</v>
      </c>
      <c r="N385" s="247"/>
      <c r="O385" s="57"/>
      <c r="P385" s="57"/>
      <c r="Q385" s="243"/>
      <c r="R385" s="243"/>
      <c r="S385" s="243"/>
      <c r="T385" s="243" t="s">
        <v>13</v>
      </c>
      <c r="U385" s="243"/>
      <c r="V385" s="243"/>
      <c r="W385" s="244"/>
      <c r="X385" s="245">
        <v>45836</v>
      </c>
      <c r="Y385" s="58" t="s">
        <v>11</v>
      </c>
      <c r="Z385" s="58" t="s">
        <v>566</v>
      </c>
      <c r="AA385" s="57">
        <v>30</v>
      </c>
      <c r="AB385" s="57">
        <v>30</v>
      </c>
    </row>
    <row r="386" spans="1:28" ht="24.6" customHeight="1" outlineLevel="1" x14ac:dyDescent="0.25">
      <c r="A386" s="239">
        <v>14</v>
      </c>
      <c r="B386" s="240" t="s">
        <v>1318</v>
      </c>
      <c r="C386" s="57" t="s">
        <v>66</v>
      </c>
      <c r="D386" s="58"/>
      <c r="E386" s="241">
        <v>45509</v>
      </c>
      <c r="F386" s="242" t="s">
        <v>1319</v>
      </c>
      <c r="G386" s="243" t="s">
        <v>23</v>
      </c>
      <c r="H386" s="243" t="s">
        <v>25</v>
      </c>
      <c r="I386" s="246"/>
      <c r="J386" s="57" t="s">
        <v>138</v>
      </c>
      <c r="K386" s="57"/>
      <c r="L386" s="57"/>
      <c r="M386" s="57"/>
      <c r="N386" s="247"/>
      <c r="O386" s="57"/>
      <c r="P386" s="57"/>
      <c r="Q386" s="243"/>
      <c r="R386" s="243"/>
      <c r="S386" s="243" t="s">
        <v>12</v>
      </c>
      <c r="T386" s="243"/>
      <c r="U386" s="243"/>
      <c r="V386" s="243"/>
      <c r="W386" s="244"/>
      <c r="X386" s="245">
        <v>45836</v>
      </c>
      <c r="Y386" s="58" t="s">
        <v>11</v>
      </c>
      <c r="Z386" s="58" t="s">
        <v>566</v>
      </c>
      <c r="AA386" s="57">
        <v>30</v>
      </c>
      <c r="AB386" s="57">
        <v>30</v>
      </c>
    </row>
    <row r="387" spans="1:28" ht="24.6" customHeight="1" outlineLevel="1" x14ac:dyDescent="0.25">
      <c r="A387" s="239">
        <v>24</v>
      </c>
      <c r="B387" s="240" t="s">
        <v>1320</v>
      </c>
      <c r="C387" s="57" t="s">
        <v>66</v>
      </c>
      <c r="D387" s="58"/>
      <c r="E387" s="241">
        <v>45036</v>
      </c>
      <c r="F387" s="242">
        <v>6738262</v>
      </c>
      <c r="G387" s="243" t="s">
        <v>26</v>
      </c>
      <c r="H387" s="243" t="s">
        <v>25</v>
      </c>
      <c r="I387" s="246"/>
      <c r="J387" s="57"/>
      <c r="K387" s="57"/>
      <c r="L387" s="57"/>
      <c r="M387" s="57"/>
      <c r="N387" s="247" t="s">
        <v>141</v>
      </c>
      <c r="O387" s="57"/>
      <c r="P387" s="57"/>
      <c r="Q387" s="243"/>
      <c r="R387" s="243"/>
      <c r="S387" s="243"/>
      <c r="T387" s="243" t="s">
        <v>13</v>
      </c>
      <c r="U387" s="243"/>
      <c r="V387" s="243"/>
      <c r="W387" s="244"/>
      <c r="X387" s="245">
        <v>45836</v>
      </c>
      <c r="Y387" s="58" t="s">
        <v>11</v>
      </c>
      <c r="Z387" s="58" t="s">
        <v>566</v>
      </c>
      <c r="AA387" s="57">
        <v>30</v>
      </c>
      <c r="AB387" s="57">
        <v>30</v>
      </c>
    </row>
    <row r="388" spans="1:28" ht="25.5" customHeight="1" x14ac:dyDescent="0.3">
      <c r="A388" s="297" t="s">
        <v>1321</v>
      </c>
      <c r="B388" s="298"/>
      <c r="C388" s="299" t="s">
        <v>1322</v>
      </c>
      <c r="D388" s="300"/>
      <c r="E388" s="300"/>
      <c r="F388" s="300"/>
      <c r="G388" s="300"/>
      <c r="H388" s="300"/>
      <c r="I388" s="300"/>
      <c r="J388" s="300"/>
      <c r="K388" s="300"/>
      <c r="L388" s="300"/>
      <c r="M388" s="300"/>
      <c r="N388" s="300"/>
      <c r="O388" s="300"/>
      <c r="P388" s="300"/>
      <c r="Q388" s="300"/>
      <c r="R388" s="300"/>
      <c r="S388" s="300"/>
      <c r="T388" s="300"/>
      <c r="U388" s="300"/>
      <c r="V388" s="300"/>
      <c r="W388" s="300"/>
      <c r="X388" s="300"/>
      <c r="Y388" s="300"/>
      <c r="Z388" s="300"/>
      <c r="AA388" s="300"/>
      <c r="AB388" s="300"/>
    </row>
    <row r="389" spans="1:28" ht="24.6" customHeight="1" outlineLevel="1" x14ac:dyDescent="0.25">
      <c r="A389" s="239">
        <v>14</v>
      </c>
      <c r="B389" s="240" t="s">
        <v>1323</v>
      </c>
      <c r="C389" s="57" t="s">
        <v>67</v>
      </c>
      <c r="D389" s="58"/>
      <c r="E389" s="241">
        <v>45449</v>
      </c>
      <c r="F389" s="242" t="s">
        <v>1324</v>
      </c>
      <c r="G389" s="243" t="s">
        <v>23</v>
      </c>
      <c r="H389" s="243" t="s">
        <v>25</v>
      </c>
      <c r="I389" s="246"/>
      <c r="J389" s="57"/>
      <c r="K389" s="57"/>
      <c r="L389" s="57"/>
      <c r="M389" s="57"/>
      <c r="N389" s="247"/>
      <c r="O389" s="57"/>
      <c r="P389" s="57"/>
      <c r="Q389" s="243"/>
      <c r="R389" s="243"/>
      <c r="S389" s="243" t="s">
        <v>12</v>
      </c>
      <c r="T389" s="243"/>
      <c r="U389" s="243"/>
      <c r="V389" s="243"/>
      <c r="W389" s="244"/>
      <c r="X389" s="245">
        <v>45843</v>
      </c>
      <c r="Y389" s="58" t="s">
        <v>64</v>
      </c>
      <c r="Z389" s="58" t="s">
        <v>1335</v>
      </c>
      <c r="AA389" s="57">
        <v>73</v>
      </c>
      <c r="AB389" s="57"/>
    </row>
    <row r="390" spans="1:28" ht="24.6" customHeight="1" outlineLevel="1" x14ac:dyDescent="0.25">
      <c r="A390" s="239">
        <v>16</v>
      </c>
      <c r="B390" s="240" t="s">
        <v>1310</v>
      </c>
      <c r="C390" s="57" t="s">
        <v>67</v>
      </c>
      <c r="D390" s="58"/>
      <c r="E390" s="241">
        <v>45414</v>
      </c>
      <c r="F390" s="242" t="s">
        <v>1248</v>
      </c>
      <c r="G390" s="243" t="s">
        <v>35</v>
      </c>
      <c r="H390" s="243" t="s">
        <v>25</v>
      </c>
      <c r="I390" s="246"/>
      <c r="J390" s="57"/>
      <c r="K390" s="57"/>
      <c r="L390" s="57"/>
      <c r="M390" s="57"/>
      <c r="N390" s="247"/>
      <c r="O390" s="57"/>
      <c r="P390" s="57"/>
      <c r="Q390" s="243"/>
      <c r="R390" s="243"/>
      <c r="S390" s="243" t="s">
        <v>12</v>
      </c>
      <c r="T390" s="243"/>
      <c r="U390" s="243"/>
      <c r="V390" s="243"/>
      <c r="W390" s="244"/>
      <c r="X390" s="245">
        <v>45843</v>
      </c>
      <c r="Y390" s="58" t="s">
        <v>64</v>
      </c>
      <c r="Z390" s="58" t="s">
        <v>1335</v>
      </c>
      <c r="AA390" s="57">
        <v>73</v>
      </c>
      <c r="AB390" s="57"/>
    </row>
    <row r="391" spans="1:28" ht="24.6" customHeight="1" outlineLevel="1" x14ac:dyDescent="0.25">
      <c r="A391" s="239">
        <v>20</v>
      </c>
      <c r="B391" s="240" t="s">
        <v>1283</v>
      </c>
      <c r="C391" s="57" t="s">
        <v>67</v>
      </c>
      <c r="D391" s="58"/>
      <c r="E391" s="241">
        <v>45281</v>
      </c>
      <c r="F391" s="242" t="s">
        <v>1249</v>
      </c>
      <c r="G391" s="243" t="s">
        <v>24</v>
      </c>
      <c r="H391" s="243" t="s">
        <v>25</v>
      </c>
      <c r="I391" s="246"/>
      <c r="J391" s="57"/>
      <c r="K391" s="57"/>
      <c r="L391" s="57"/>
      <c r="M391" s="57"/>
      <c r="N391" s="247"/>
      <c r="O391" s="57"/>
      <c r="P391" s="57"/>
      <c r="Q391" s="243"/>
      <c r="R391" s="243" t="s">
        <v>11</v>
      </c>
      <c r="S391" s="243"/>
      <c r="T391" s="243"/>
      <c r="U391" s="243"/>
      <c r="V391" s="243"/>
      <c r="W391" s="244"/>
      <c r="X391" s="245">
        <v>45843</v>
      </c>
      <c r="Y391" s="58" t="s">
        <v>64</v>
      </c>
      <c r="Z391" s="58" t="s">
        <v>1335</v>
      </c>
      <c r="AA391" s="57">
        <v>73</v>
      </c>
      <c r="AB391" s="57"/>
    </row>
    <row r="392" spans="1:28" ht="24.6" customHeight="1" outlineLevel="1" x14ac:dyDescent="0.25">
      <c r="A392" s="239">
        <v>25</v>
      </c>
      <c r="B392" s="240" t="s">
        <v>1284</v>
      </c>
      <c r="C392" s="57" t="s">
        <v>67</v>
      </c>
      <c r="D392" s="58"/>
      <c r="E392" s="241">
        <v>45080</v>
      </c>
      <c r="F392" s="242" t="s">
        <v>1285</v>
      </c>
      <c r="G392" s="243" t="s">
        <v>26</v>
      </c>
      <c r="H392" s="243" t="s">
        <v>25</v>
      </c>
      <c r="I392" s="246"/>
      <c r="J392" s="57"/>
      <c r="K392" s="57"/>
      <c r="L392" s="57"/>
      <c r="M392" s="57"/>
      <c r="N392" s="247"/>
      <c r="O392" s="57"/>
      <c r="P392" s="57"/>
      <c r="Q392" s="243"/>
      <c r="R392" s="243" t="s">
        <v>11</v>
      </c>
      <c r="S392" s="243"/>
      <c r="T392" s="243"/>
      <c r="U392" s="243"/>
      <c r="V392" s="243"/>
      <c r="W392" s="244"/>
      <c r="X392" s="245">
        <v>45843</v>
      </c>
      <c r="Y392" s="58" t="s">
        <v>64</v>
      </c>
      <c r="Z392" s="58" t="s">
        <v>1335</v>
      </c>
      <c r="AA392" s="57">
        <v>73</v>
      </c>
      <c r="AB392" s="57"/>
    </row>
    <row r="393" spans="1:28" ht="24.6" customHeight="1" outlineLevel="1" x14ac:dyDescent="0.25">
      <c r="A393" s="239">
        <v>33</v>
      </c>
      <c r="B393" s="240" t="s">
        <v>1286</v>
      </c>
      <c r="C393" s="57" t="s">
        <v>67</v>
      </c>
      <c r="D393" s="58"/>
      <c r="E393" s="241">
        <v>43475</v>
      </c>
      <c r="F393" s="242" t="s">
        <v>52</v>
      </c>
      <c r="G393" s="243" t="s">
        <v>53</v>
      </c>
      <c r="H393" s="243" t="s">
        <v>25</v>
      </c>
      <c r="I393" s="246"/>
      <c r="J393" s="57"/>
      <c r="K393" s="57"/>
      <c r="L393" s="57"/>
      <c r="M393" s="57"/>
      <c r="N393" s="247"/>
      <c r="O393" s="57"/>
      <c r="P393" s="57"/>
      <c r="Q393" s="243"/>
      <c r="R393" s="243" t="s">
        <v>11</v>
      </c>
      <c r="S393" s="243"/>
      <c r="T393" s="243"/>
      <c r="U393" s="243"/>
      <c r="V393" s="243"/>
      <c r="W393" s="244"/>
      <c r="X393" s="245">
        <v>45843</v>
      </c>
      <c r="Y393" s="58" t="s">
        <v>64</v>
      </c>
      <c r="Z393" s="58" t="s">
        <v>1335</v>
      </c>
      <c r="AA393" s="57">
        <v>73</v>
      </c>
      <c r="AB393" s="57"/>
    </row>
    <row r="394" spans="1:28" ht="24.6" customHeight="1" outlineLevel="1" x14ac:dyDescent="0.25">
      <c r="A394" s="239">
        <v>38</v>
      </c>
      <c r="B394" s="240" t="s">
        <v>649</v>
      </c>
      <c r="C394" s="57" t="s">
        <v>67</v>
      </c>
      <c r="D394" s="58"/>
      <c r="E394" s="241">
        <v>44503</v>
      </c>
      <c r="F394" s="242" t="s">
        <v>997</v>
      </c>
      <c r="G394" s="243" t="s">
        <v>27</v>
      </c>
      <c r="H394" s="243" t="s">
        <v>25</v>
      </c>
      <c r="I394" s="246"/>
      <c r="J394" s="57"/>
      <c r="K394" s="57"/>
      <c r="L394" s="57"/>
      <c r="M394" s="57"/>
      <c r="N394" s="247"/>
      <c r="O394" s="57"/>
      <c r="P394" s="57"/>
      <c r="Q394" s="243"/>
      <c r="R394" s="243" t="s">
        <v>11</v>
      </c>
      <c r="S394" s="243"/>
      <c r="T394" s="243"/>
      <c r="U394" s="243"/>
      <c r="V394" s="243"/>
      <c r="W394" s="244"/>
      <c r="X394" s="245">
        <v>45843</v>
      </c>
      <c r="Y394" s="58" t="s">
        <v>64</v>
      </c>
      <c r="Z394" s="58" t="s">
        <v>1335</v>
      </c>
      <c r="AA394" s="57">
        <v>73</v>
      </c>
      <c r="AB394" s="57"/>
    </row>
    <row r="395" spans="1:28" ht="24.6" customHeight="1" outlineLevel="1" x14ac:dyDescent="0.25">
      <c r="A395" s="239">
        <v>39</v>
      </c>
      <c r="B395" s="240" t="s">
        <v>1325</v>
      </c>
      <c r="C395" s="57" t="s">
        <v>67</v>
      </c>
      <c r="D395" s="58"/>
      <c r="E395" s="241">
        <v>42815</v>
      </c>
      <c r="F395" s="242" t="s">
        <v>1326</v>
      </c>
      <c r="G395" s="243" t="s">
        <v>39</v>
      </c>
      <c r="H395" s="243" t="s">
        <v>25</v>
      </c>
      <c r="I395" s="246"/>
      <c r="J395" s="57"/>
      <c r="K395" s="57"/>
      <c r="L395" s="57"/>
      <c r="M395" s="57"/>
      <c r="N395" s="247"/>
      <c r="O395" s="57"/>
      <c r="P395" s="57"/>
      <c r="Q395" s="243"/>
      <c r="R395" s="243"/>
      <c r="S395" s="243"/>
      <c r="T395" s="243" t="s">
        <v>13</v>
      </c>
      <c r="U395" s="243"/>
      <c r="V395" s="243"/>
      <c r="W395" s="244"/>
      <c r="X395" s="245">
        <v>45843</v>
      </c>
      <c r="Y395" s="58" t="s">
        <v>64</v>
      </c>
      <c r="Z395" s="58" t="s">
        <v>1335</v>
      </c>
      <c r="AA395" s="57">
        <v>73</v>
      </c>
      <c r="AB395" s="57"/>
    </row>
    <row r="396" spans="1:28" ht="24.6" customHeight="1" outlineLevel="1" x14ac:dyDescent="0.25">
      <c r="A396" s="239">
        <v>52</v>
      </c>
      <c r="B396" s="240" t="s">
        <v>1304</v>
      </c>
      <c r="C396" s="57" t="s">
        <v>66</v>
      </c>
      <c r="D396" s="58"/>
      <c r="E396" s="241">
        <v>45509</v>
      </c>
      <c r="F396" s="242" t="s">
        <v>1327</v>
      </c>
      <c r="G396" s="243" t="s">
        <v>23</v>
      </c>
      <c r="H396" s="243" t="s">
        <v>25</v>
      </c>
      <c r="I396" s="246"/>
      <c r="J396" s="57"/>
      <c r="K396" s="57"/>
      <c r="L396" s="57"/>
      <c r="M396" s="57"/>
      <c r="N396" s="247"/>
      <c r="O396" s="57"/>
      <c r="P396" s="57"/>
      <c r="Q396" s="243"/>
      <c r="R396" s="243"/>
      <c r="S396" s="243" t="s">
        <v>12</v>
      </c>
      <c r="T396" s="243"/>
      <c r="U396" s="243"/>
      <c r="V396" s="243"/>
      <c r="W396" s="244"/>
      <c r="X396" s="245">
        <v>45843</v>
      </c>
      <c r="Y396" s="58" t="s">
        <v>64</v>
      </c>
      <c r="Z396" s="58" t="s">
        <v>1335</v>
      </c>
      <c r="AA396" s="57">
        <v>73</v>
      </c>
      <c r="AB396" s="57"/>
    </row>
    <row r="397" spans="1:28" ht="24.6" customHeight="1" outlineLevel="1" x14ac:dyDescent="0.25">
      <c r="A397" s="239">
        <v>59</v>
      </c>
      <c r="B397" s="240" t="s">
        <v>1328</v>
      </c>
      <c r="C397" s="57" t="s">
        <v>66</v>
      </c>
      <c r="D397" s="58"/>
      <c r="E397" s="241">
        <v>45375</v>
      </c>
      <c r="F397" s="242" t="s">
        <v>1329</v>
      </c>
      <c r="G397" s="243" t="s">
        <v>35</v>
      </c>
      <c r="H397" s="243" t="s">
        <v>25</v>
      </c>
      <c r="I397" s="246"/>
      <c r="J397" s="57"/>
      <c r="K397" s="57"/>
      <c r="L397" s="57"/>
      <c r="M397" s="57"/>
      <c r="N397" s="247"/>
      <c r="O397" s="57"/>
      <c r="P397" s="57"/>
      <c r="Q397" s="243"/>
      <c r="R397" s="243"/>
      <c r="S397" s="243" t="s">
        <v>12</v>
      </c>
      <c r="T397" s="243"/>
      <c r="U397" s="243"/>
      <c r="V397" s="243"/>
      <c r="W397" s="244"/>
      <c r="X397" s="245">
        <v>45843</v>
      </c>
      <c r="Y397" s="58" t="s">
        <v>64</v>
      </c>
      <c r="Z397" s="58" t="s">
        <v>1335</v>
      </c>
      <c r="AA397" s="57">
        <v>73</v>
      </c>
      <c r="AB397" s="57"/>
    </row>
    <row r="398" spans="1:28" ht="24.6" customHeight="1" outlineLevel="1" x14ac:dyDescent="0.25">
      <c r="A398" s="239">
        <v>61</v>
      </c>
      <c r="B398" s="240" t="s">
        <v>1330</v>
      </c>
      <c r="C398" s="57" t="s">
        <v>66</v>
      </c>
      <c r="D398" s="58"/>
      <c r="E398" s="241">
        <v>45180</v>
      </c>
      <c r="F398" s="242" t="s">
        <v>1331</v>
      </c>
      <c r="G398" s="243" t="s">
        <v>24</v>
      </c>
      <c r="H398" s="243" t="s">
        <v>25</v>
      </c>
      <c r="I398" s="246"/>
      <c r="J398" s="57"/>
      <c r="K398" s="57"/>
      <c r="L398" s="57"/>
      <c r="M398" s="57"/>
      <c r="N398" s="247"/>
      <c r="O398" s="57"/>
      <c r="P398" s="57"/>
      <c r="Q398" s="243"/>
      <c r="R398" s="243" t="s">
        <v>11</v>
      </c>
      <c r="S398" s="243"/>
      <c r="T398" s="243"/>
      <c r="U398" s="243"/>
      <c r="V398" s="243"/>
      <c r="W398" s="244"/>
      <c r="X398" s="245">
        <v>45843</v>
      </c>
      <c r="Y398" s="58" t="s">
        <v>64</v>
      </c>
      <c r="Z398" s="58" t="s">
        <v>1335</v>
      </c>
      <c r="AA398" s="57">
        <v>73</v>
      </c>
      <c r="AB398" s="57"/>
    </row>
    <row r="399" spans="1:28" ht="24.6" customHeight="1" outlineLevel="1" x14ac:dyDescent="0.25">
      <c r="A399" s="239">
        <v>69</v>
      </c>
      <c r="B399" s="240" t="s">
        <v>1332</v>
      </c>
      <c r="C399" s="57" t="s">
        <v>66</v>
      </c>
      <c r="D399" s="58"/>
      <c r="E399" s="241">
        <v>44968</v>
      </c>
      <c r="F399" s="242" t="s">
        <v>1333</v>
      </c>
      <c r="G399" s="243" t="s">
        <v>26</v>
      </c>
      <c r="H399" s="243" t="s">
        <v>25</v>
      </c>
      <c r="I399" s="246"/>
      <c r="J399" s="57"/>
      <c r="K399" s="57"/>
      <c r="L399" s="57"/>
      <c r="M399" s="57"/>
      <c r="N399" s="247"/>
      <c r="O399" s="57"/>
      <c r="P399" s="57"/>
      <c r="Q399" s="243"/>
      <c r="R399" s="243" t="s">
        <v>11</v>
      </c>
      <c r="S399" s="243"/>
      <c r="T399" s="243"/>
      <c r="U399" s="243"/>
      <c r="V399" s="243"/>
      <c r="W399" s="244"/>
      <c r="X399" s="245">
        <v>45843</v>
      </c>
      <c r="Y399" s="58" t="s">
        <v>64</v>
      </c>
      <c r="Z399" s="58" t="s">
        <v>1335</v>
      </c>
      <c r="AA399" s="57">
        <v>73</v>
      </c>
      <c r="AB399" s="57"/>
    </row>
    <row r="400" spans="1:28" ht="24.6" customHeight="1" outlineLevel="1" x14ac:dyDescent="0.25">
      <c r="A400" s="239">
        <v>79</v>
      </c>
      <c r="B400" s="240" t="s">
        <v>1295</v>
      </c>
      <c r="C400" s="57" t="s">
        <v>66</v>
      </c>
      <c r="D400" s="58"/>
      <c r="E400" s="241">
        <v>44574</v>
      </c>
      <c r="F400" s="242" t="s">
        <v>1016</v>
      </c>
      <c r="G400" s="243" t="s">
        <v>53</v>
      </c>
      <c r="H400" s="243" t="s">
        <v>25</v>
      </c>
      <c r="I400" s="246"/>
      <c r="J400" s="57"/>
      <c r="K400" s="57"/>
      <c r="L400" s="57"/>
      <c r="M400" s="57"/>
      <c r="N400" s="247"/>
      <c r="O400" s="57"/>
      <c r="P400" s="57"/>
      <c r="Q400" s="243"/>
      <c r="R400" s="243" t="s">
        <v>11</v>
      </c>
      <c r="S400" s="243"/>
      <c r="T400" s="243"/>
      <c r="U400" s="243"/>
      <c r="V400" s="243"/>
      <c r="W400" s="244"/>
      <c r="X400" s="245">
        <v>45843</v>
      </c>
      <c r="Y400" s="58" t="s">
        <v>64</v>
      </c>
      <c r="Z400" s="58" t="s">
        <v>1335</v>
      </c>
      <c r="AA400" s="57">
        <v>73</v>
      </c>
      <c r="AB400" s="57"/>
    </row>
    <row r="401" spans="1:28" ht="24.6" customHeight="1" outlineLevel="1" x14ac:dyDescent="0.25">
      <c r="A401" s="239">
        <v>83</v>
      </c>
      <c r="B401" s="240" t="s">
        <v>1334</v>
      </c>
      <c r="C401" s="57" t="s">
        <v>66</v>
      </c>
      <c r="D401" s="58"/>
      <c r="E401" s="241">
        <v>44574</v>
      </c>
      <c r="F401" s="242" t="s">
        <v>994</v>
      </c>
      <c r="G401" s="243" t="s">
        <v>27</v>
      </c>
      <c r="H401" s="243" t="s">
        <v>25</v>
      </c>
      <c r="I401" s="246"/>
      <c r="J401" s="57"/>
      <c r="K401" s="57"/>
      <c r="L401" s="57"/>
      <c r="M401" s="57"/>
      <c r="N401" s="247"/>
      <c r="O401" s="57"/>
      <c r="P401" s="57"/>
      <c r="Q401" s="243"/>
      <c r="R401" s="243" t="s">
        <v>11</v>
      </c>
      <c r="S401" s="243"/>
      <c r="T401" s="243"/>
      <c r="U401" s="243"/>
      <c r="V401" s="243"/>
      <c r="W401" s="244"/>
      <c r="X401" s="245">
        <v>45843</v>
      </c>
      <c r="Y401" s="58" t="s">
        <v>64</v>
      </c>
      <c r="Z401" s="58" t="s">
        <v>1335</v>
      </c>
      <c r="AA401" s="57">
        <v>73</v>
      </c>
      <c r="AB401" s="57"/>
    </row>
    <row r="402" spans="1:28" ht="25.5" customHeight="1" x14ac:dyDescent="0.3">
      <c r="A402" s="297" t="s">
        <v>1336</v>
      </c>
      <c r="B402" s="298"/>
      <c r="C402" s="299" t="s">
        <v>1337</v>
      </c>
      <c r="D402" s="300"/>
      <c r="E402" s="300"/>
      <c r="F402" s="300"/>
      <c r="G402" s="300"/>
      <c r="H402" s="300"/>
      <c r="I402" s="300"/>
      <c r="J402" s="300"/>
      <c r="K402" s="300"/>
      <c r="L402" s="300"/>
      <c r="M402" s="300"/>
      <c r="N402" s="300"/>
      <c r="O402" s="300"/>
      <c r="P402" s="300"/>
      <c r="Q402" s="300"/>
      <c r="R402" s="300"/>
      <c r="S402" s="300"/>
      <c r="T402" s="300"/>
      <c r="U402" s="300"/>
      <c r="V402" s="300"/>
      <c r="W402" s="300"/>
      <c r="X402" s="300"/>
      <c r="Y402" s="300"/>
      <c r="Z402" s="300"/>
      <c r="AA402" s="300"/>
      <c r="AB402" s="300"/>
    </row>
    <row r="403" spans="1:28" ht="24.6" customHeight="1" outlineLevel="1" x14ac:dyDescent="0.25">
      <c r="A403" s="239">
        <v>10</v>
      </c>
      <c r="B403" s="240" t="s">
        <v>1282</v>
      </c>
      <c r="C403" s="57" t="s">
        <v>67</v>
      </c>
      <c r="D403" s="58"/>
      <c r="E403" s="241">
        <v>45471</v>
      </c>
      <c r="F403" s="242" t="s">
        <v>1247</v>
      </c>
      <c r="G403" s="243" t="s">
        <v>23</v>
      </c>
      <c r="H403" s="243" t="s">
        <v>25</v>
      </c>
      <c r="I403" s="246"/>
      <c r="J403" s="57"/>
      <c r="K403" s="57"/>
      <c r="L403" s="57"/>
      <c r="M403" s="57"/>
      <c r="N403" s="247"/>
      <c r="O403" s="57"/>
      <c r="P403" s="57"/>
      <c r="Q403" s="243"/>
      <c r="R403" s="243"/>
      <c r="S403" s="243" t="s">
        <v>12</v>
      </c>
      <c r="T403" s="243"/>
      <c r="U403" s="243"/>
      <c r="V403" s="243"/>
      <c r="W403" s="244"/>
      <c r="X403" s="245">
        <v>45844</v>
      </c>
      <c r="Y403" s="58" t="s">
        <v>64</v>
      </c>
      <c r="Z403" s="58" t="s">
        <v>1335</v>
      </c>
      <c r="AA403" s="57">
        <v>80</v>
      </c>
      <c r="AB403" s="57"/>
    </row>
    <row r="404" spans="1:28" ht="24.6" customHeight="1" outlineLevel="1" x14ac:dyDescent="0.25">
      <c r="A404" s="239">
        <v>17</v>
      </c>
      <c r="B404" s="240" t="s">
        <v>1338</v>
      </c>
      <c r="C404" s="57" t="s">
        <v>67</v>
      </c>
      <c r="D404" s="58"/>
      <c r="E404" s="241">
        <v>45405</v>
      </c>
      <c r="F404" s="242" t="s">
        <v>1339</v>
      </c>
      <c r="G404" s="243" t="s">
        <v>35</v>
      </c>
      <c r="H404" s="243" t="s">
        <v>25</v>
      </c>
      <c r="I404" s="246"/>
      <c r="J404" s="57"/>
      <c r="K404" s="57"/>
      <c r="L404" s="57"/>
      <c r="M404" s="57"/>
      <c r="N404" s="247"/>
      <c r="O404" s="57"/>
      <c r="P404" s="57"/>
      <c r="Q404" s="243"/>
      <c r="R404" s="243"/>
      <c r="S404" s="243" t="s">
        <v>12</v>
      </c>
      <c r="T404" s="243"/>
      <c r="U404" s="243"/>
      <c r="V404" s="243"/>
      <c r="W404" s="244"/>
      <c r="X404" s="245">
        <v>45844</v>
      </c>
      <c r="Y404" s="58" t="s">
        <v>64</v>
      </c>
      <c r="Z404" s="58" t="s">
        <v>1335</v>
      </c>
      <c r="AA404" s="57">
        <v>80</v>
      </c>
      <c r="AB404" s="57"/>
    </row>
    <row r="405" spans="1:28" ht="24.6" customHeight="1" outlineLevel="1" x14ac:dyDescent="0.25">
      <c r="A405" s="239">
        <v>22</v>
      </c>
      <c r="B405" s="240" t="s">
        <v>1340</v>
      </c>
      <c r="C405" s="57" t="s">
        <v>67</v>
      </c>
      <c r="D405" s="58"/>
      <c r="E405" s="241">
        <v>45159</v>
      </c>
      <c r="F405" s="242" t="s">
        <v>1341</v>
      </c>
      <c r="G405" s="243" t="s">
        <v>24</v>
      </c>
      <c r="H405" s="243" t="s">
        <v>25</v>
      </c>
      <c r="I405" s="246"/>
      <c r="J405" s="57"/>
      <c r="K405" s="57"/>
      <c r="L405" s="57"/>
      <c r="M405" s="57"/>
      <c r="N405" s="247"/>
      <c r="O405" s="57"/>
      <c r="P405" s="57"/>
      <c r="Q405" s="243"/>
      <c r="R405" s="243" t="s">
        <v>11</v>
      </c>
      <c r="S405" s="243"/>
      <c r="T405" s="243"/>
      <c r="U405" s="243"/>
      <c r="V405" s="243"/>
      <c r="W405" s="244"/>
      <c r="X405" s="245">
        <v>45844</v>
      </c>
      <c r="Y405" s="58" t="s">
        <v>64</v>
      </c>
      <c r="Z405" s="58" t="s">
        <v>1335</v>
      </c>
      <c r="AA405" s="57">
        <v>80</v>
      </c>
      <c r="AB405" s="57"/>
    </row>
    <row r="406" spans="1:28" ht="24.6" customHeight="1" outlineLevel="1" x14ac:dyDescent="0.25">
      <c r="A406" s="239">
        <v>25</v>
      </c>
      <c r="B406" s="240" t="s">
        <v>1284</v>
      </c>
      <c r="C406" s="57" t="s">
        <v>67</v>
      </c>
      <c r="D406" s="58"/>
      <c r="E406" s="241">
        <v>45080</v>
      </c>
      <c r="F406" s="242" t="s">
        <v>1285</v>
      </c>
      <c r="G406" s="243" t="s">
        <v>26</v>
      </c>
      <c r="H406" s="243" t="s">
        <v>25</v>
      </c>
      <c r="I406" s="246"/>
      <c r="J406" s="57"/>
      <c r="K406" s="57"/>
      <c r="L406" s="57"/>
      <c r="M406" s="57"/>
      <c r="N406" s="247"/>
      <c r="O406" s="57"/>
      <c r="P406" s="57"/>
      <c r="Q406" s="243"/>
      <c r="R406" s="243" t="s">
        <v>11</v>
      </c>
      <c r="S406" s="243"/>
      <c r="T406" s="243"/>
      <c r="U406" s="243"/>
      <c r="V406" s="243"/>
      <c r="W406" s="244"/>
      <c r="X406" s="245">
        <v>45844</v>
      </c>
      <c r="Y406" s="58" t="s">
        <v>64</v>
      </c>
      <c r="Z406" s="58" t="s">
        <v>1335</v>
      </c>
      <c r="AA406" s="57">
        <v>80</v>
      </c>
      <c r="AB406" s="57"/>
    </row>
    <row r="407" spans="1:28" ht="24.6" customHeight="1" outlineLevel="1" x14ac:dyDescent="0.25">
      <c r="A407" s="239">
        <v>32</v>
      </c>
      <c r="B407" s="240" t="s">
        <v>1286</v>
      </c>
      <c r="C407" s="57" t="s">
        <v>67</v>
      </c>
      <c r="D407" s="58"/>
      <c r="E407" s="241">
        <v>43475</v>
      </c>
      <c r="F407" s="242" t="s">
        <v>52</v>
      </c>
      <c r="G407" s="243" t="s">
        <v>53</v>
      </c>
      <c r="H407" s="243" t="s">
        <v>25</v>
      </c>
      <c r="I407" s="246"/>
      <c r="J407" s="57"/>
      <c r="K407" s="57"/>
      <c r="L407" s="57"/>
      <c r="M407" s="57"/>
      <c r="N407" s="247"/>
      <c r="O407" s="57"/>
      <c r="P407" s="57"/>
      <c r="Q407" s="243"/>
      <c r="R407" s="243" t="s">
        <v>11</v>
      </c>
      <c r="S407" s="243"/>
      <c r="T407" s="243"/>
      <c r="U407" s="243"/>
      <c r="V407" s="243"/>
      <c r="W407" s="244"/>
      <c r="X407" s="245">
        <v>45844</v>
      </c>
      <c r="Y407" s="58" t="s">
        <v>64</v>
      </c>
      <c r="Z407" s="58" t="s">
        <v>1335</v>
      </c>
      <c r="AA407" s="57">
        <v>80</v>
      </c>
      <c r="AB407" s="57"/>
    </row>
    <row r="408" spans="1:28" ht="24.6" customHeight="1" outlineLevel="1" x14ac:dyDescent="0.25">
      <c r="A408" s="239">
        <v>36</v>
      </c>
      <c r="B408" s="240" t="s">
        <v>1301</v>
      </c>
      <c r="C408" s="57" t="s">
        <v>67</v>
      </c>
      <c r="D408" s="58"/>
      <c r="E408" s="241">
        <v>44094</v>
      </c>
      <c r="F408" s="242" t="s">
        <v>33</v>
      </c>
      <c r="G408" s="243" t="s">
        <v>27</v>
      </c>
      <c r="H408" s="243" t="s">
        <v>25</v>
      </c>
      <c r="I408" s="246"/>
      <c r="J408" s="57"/>
      <c r="K408" s="57"/>
      <c r="L408" s="57"/>
      <c r="M408" s="57"/>
      <c r="N408" s="247"/>
      <c r="O408" s="57"/>
      <c r="P408" s="57"/>
      <c r="Q408" s="243"/>
      <c r="R408" s="243" t="s">
        <v>11</v>
      </c>
      <c r="S408" s="243"/>
      <c r="T408" s="243"/>
      <c r="U408" s="243"/>
      <c r="V408" s="243"/>
      <c r="W408" s="244"/>
      <c r="X408" s="245">
        <v>45844</v>
      </c>
      <c r="Y408" s="58" t="s">
        <v>64</v>
      </c>
      <c r="Z408" s="58" t="s">
        <v>1335</v>
      </c>
      <c r="AA408" s="57">
        <v>80</v>
      </c>
      <c r="AB408" s="57"/>
    </row>
    <row r="409" spans="1:28" ht="24.6" customHeight="1" outlineLevel="1" x14ac:dyDescent="0.25">
      <c r="A409" s="239">
        <v>38</v>
      </c>
      <c r="B409" s="240" t="s">
        <v>1325</v>
      </c>
      <c r="C409" s="57" t="s">
        <v>67</v>
      </c>
      <c r="D409" s="58"/>
      <c r="E409" s="241">
        <v>42815</v>
      </c>
      <c r="F409" s="242" t="s">
        <v>1326</v>
      </c>
      <c r="G409" s="243" t="s">
        <v>39</v>
      </c>
      <c r="H409" s="243" t="s">
        <v>25</v>
      </c>
      <c r="I409" s="246"/>
      <c r="J409" s="57"/>
      <c r="K409" s="57"/>
      <c r="L409" s="57"/>
      <c r="M409" s="57"/>
      <c r="N409" s="247"/>
      <c r="O409" s="57"/>
      <c r="P409" s="57"/>
      <c r="Q409" s="243"/>
      <c r="R409" s="243"/>
      <c r="S409" s="243"/>
      <c r="T409" s="243" t="s">
        <v>13</v>
      </c>
      <c r="U409" s="243"/>
      <c r="V409" s="243"/>
      <c r="W409" s="244"/>
      <c r="X409" s="245">
        <v>45844</v>
      </c>
      <c r="Y409" s="58" t="s">
        <v>64</v>
      </c>
      <c r="Z409" s="58" t="s">
        <v>1335</v>
      </c>
      <c r="AA409" s="57">
        <v>80</v>
      </c>
      <c r="AB409" s="57"/>
    </row>
    <row r="410" spans="1:28" ht="24.6" customHeight="1" outlineLevel="1" x14ac:dyDescent="0.25">
      <c r="A410" s="239">
        <v>50</v>
      </c>
      <c r="B410" s="240" t="s">
        <v>1342</v>
      </c>
      <c r="C410" s="57" t="s">
        <v>66</v>
      </c>
      <c r="D410" s="58"/>
      <c r="E410" s="241">
        <v>45544</v>
      </c>
      <c r="F410" s="242" t="s">
        <v>1343</v>
      </c>
      <c r="G410" s="243" t="s">
        <v>23</v>
      </c>
      <c r="H410" s="243" t="s">
        <v>25</v>
      </c>
      <c r="I410" s="246"/>
      <c r="J410" s="57"/>
      <c r="K410" s="57"/>
      <c r="L410" s="57"/>
      <c r="M410" s="57"/>
      <c r="N410" s="247"/>
      <c r="O410" s="57"/>
      <c r="P410" s="57"/>
      <c r="Q410" s="243"/>
      <c r="R410" s="243"/>
      <c r="S410" s="243" t="s">
        <v>12</v>
      </c>
      <c r="T410" s="243"/>
      <c r="U410" s="243"/>
      <c r="V410" s="243"/>
      <c r="W410" s="244"/>
      <c r="X410" s="245">
        <v>45844</v>
      </c>
      <c r="Y410" s="58" t="s">
        <v>64</v>
      </c>
      <c r="Z410" s="58" t="s">
        <v>1335</v>
      </c>
      <c r="AA410" s="57">
        <v>80</v>
      </c>
      <c r="AB410" s="57"/>
    </row>
    <row r="411" spans="1:28" ht="24.6" customHeight="1" outlineLevel="1" x14ac:dyDescent="0.25">
      <c r="A411" s="239">
        <v>54</v>
      </c>
      <c r="B411" s="240" t="s">
        <v>1344</v>
      </c>
      <c r="C411" s="57" t="s">
        <v>66</v>
      </c>
      <c r="D411" s="58"/>
      <c r="E411" s="241">
        <v>45368</v>
      </c>
      <c r="F411" s="242" t="s">
        <v>1345</v>
      </c>
      <c r="G411" s="243" t="s">
        <v>35</v>
      </c>
      <c r="H411" s="243" t="s">
        <v>25</v>
      </c>
      <c r="I411" s="246"/>
      <c r="J411" s="57"/>
      <c r="K411" s="57"/>
      <c r="L411" s="57"/>
      <c r="M411" s="57"/>
      <c r="N411" s="247"/>
      <c r="O411" s="57"/>
      <c r="P411" s="57"/>
      <c r="Q411" s="243"/>
      <c r="R411" s="243"/>
      <c r="S411" s="243" t="s">
        <v>12</v>
      </c>
      <c r="T411" s="243"/>
      <c r="U411" s="243"/>
      <c r="V411" s="243"/>
      <c r="W411" s="244"/>
      <c r="X411" s="245">
        <v>45844</v>
      </c>
      <c r="Y411" s="58" t="s">
        <v>64</v>
      </c>
      <c r="Z411" s="58" t="s">
        <v>1335</v>
      </c>
      <c r="AA411" s="57">
        <v>80</v>
      </c>
      <c r="AB411" s="57"/>
    </row>
    <row r="412" spans="1:28" ht="24.6" customHeight="1" outlineLevel="1" x14ac:dyDescent="0.25">
      <c r="A412" s="239">
        <v>62</v>
      </c>
      <c r="B412" s="240" t="s">
        <v>1346</v>
      </c>
      <c r="C412" s="57" t="s">
        <v>66</v>
      </c>
      <c r="D412" s="58"/>
      <c r="E412" s="241">
        <v>45212</v>
      </c>
      <c r="F412" s="242" t="s">
        <v>1263</v>
      </c>
      <c r="G412" s="243" t="s">
        <v>24</v>
      </c>
      <c r="H412" s="243" t="s">
        <v>25</v>
      </c>
      <c r="I412" s="246"/>
      <c r="J412" s="57"/>
      <c r="K412" s="57"/>
      <c r="L412" s="57"/>
      <c r="M412" s="57"/>
      <c r="N412" s="247"/>
      <c r="O412" s="57"/>
      <c r="P412" s="57"/>
      <c r="Q412" s="243"/>
      <c r="R412" s="243" t="s">
        <v>11</v>
      </c>
      <c r="S412" s="243"/>
      <c r="T412" s="243"/>
      <c r="U412" s="243"/>
      <c r="V412" s="243"/>
      <c r="W412" s="244"/>
      <c r="X412" s="245">
        <v>45844</v>
      </c>
      <c r="Y412" s="58" t="s">
        <v>64</v>
      </c>
      <c r="Z412" s="58" t="s">
        <v>1335</v>
      </c>
      <c r="AA412" s="57">
        <v>80</v>
      </c>
      <c r="AB412" s="57"/>
    </row>
    <row r="413" spans="1:28" ht="24.6" customHeight="1" outlineLevel="1" x14ac:dyDescent="0.25">
      <c r="A413" s="239">
        <v>70</v>
      </c>
      <c r="B413" s="240" t="s">
        <v>1347</v>
      </c>
      <c r="C413" s="57" t="s">
        <v>66</v>
      </c>
      <c r="D413" s="58"/>
      <c r="E413" s="241">
        <v>45069</v>
      </c>
      <c r="F413" s="242" t="s">
        <v>1348</v>
      </c>
      <c r="G413" s="243" t="s">
        <v>26</v>
      </c>
      <c r="H413" s="243" t="s">
        <v>25</v>
      </c>
      <c r="I413" s="246"/>
      <c r="J413" s="57"/>
      <c r="K413" s="57"/>
      <c r="L413" s="57"/>
      <c r="M413" s="57"/>
      <c r="N413" s="247"/>
      <c r="O413" s="57"/>
      <c r="P413" s="57"/>
      <c r="Q413" s="243"/>
      <c r="R413" s="243" t="s">
        <v>11</v>
      </c>
      <c r="S413" s="243"/>
      <c r="T413" s="243"/>
      <c r="U413" s="243"/>
      <c r="V413" s="243"/>
      <c r="W413" s="244"/>
      <c r="X413" s="245">
        <v>45844</v>
      </c>
      <c r="Y413" s="58" t="s">
        <v>64</v>
      </c>
      <c r="Z413" s="58" t="s">
        <v>1335</v>
      </c>
      <c r="AA413" s="57">
        <v>80</v>
      </c>
      <c r="AB413" s="57"/>
    </row>
    <row r="414" spans="1:28" ht="24.6" customHeight="1" outlineLevel="1" x14ac:dyDescent="0.25">
      <c r="A414" s="239">
        <v>76</v>
      </c>
      <c r="B414" s="240" t="s">
        <v>1349</v>
      </c>
      <c r="C414" s="57" t="s">
        <v>66</v>
      </c>
      <c r="D414" s="58"/>
      <c r="E414" s="241">
        <v>44263</v>
      </c>
      <c r="F414" s="242" t="s">
        <v>714</v>
      </c>
      <c r="G414" s="243" t="s">
        <v>53</v>
      </c>
      <c r="H414" s="243" t="s">
        <v>25</v>
      </c>
      <c r="I414" s="246"/>
      <c r="J414" s="57"/>
      <c r="K414" s="57"/>
      <c r="L414" s="57"/>
      <c r="M414" s="57"/>
      <c r="N414" s="247"/>
      <c r="O414" s="57"/>
      <c r="P414" s="57"/>
      <c r="Q414" s="243"/>
      <c r="R414" s="243" t="s">
        <v>11</v>
      </c>
      <c r="S414" s="243"/>
      <c r="T414" s="243"/>
      <c r="U414" s="243"/>
      <c r="V414" s="243"/>
      <c r="W414" s="244"/>
      <c r="X414" s="245">
        <v>45844</v>
      </c>
      <c r="Y414" s="58" t="s">
        <v>64</v>
      </c>
      <c r="Z414" s="58" t="s">
        <v>1335</v>
      </c>
      <c r="AA414" s="57">
        <v>80</v>
      </c>
      <c r="AB414" s="57"/>
    </row>
    <row r="415" spans="1:28" ht="24.6" customHeight="1" outlineLevel="1" x14ac:dyDescent="0.25">
      <c r="A415" s="239">
        <v>83</v>
      </c>
      <c r="B415" s="240" t="s">
        <v>1296</v>
      </c>
      <c r="C415" s="57" t="s">
        <v>66</v>
      </c>
      <c r="D415" s="58"/>
      <c r="E415" s="241">
        <v>43897</v>
      </c>
      <c r="F415" s="242" t="s">
        <v>37</v>
      </c>
      <c r="G415" s="243" t="s">
        <v>27</v>
      </c>
      <c r="H415" s="243" t="s">
        <v>25</v>
      </c>
      <c r="I415" s="246"/>
      <c r="J415" s="57"/>
      <c r="K415" s="57"/>
      <c r="L415" s="57"/>
      <c r="M415" s="57"/>
      <c r="N415" s="247"/>
      <c r="O415" s="57"/>
      <c r="P415" s="57"/>
      <c r="Q415" s="243"/>
      <c r="R415" s="243" t="s">
        <v>11</v>
      </c>
      <c r="S415" s="243"/>
      <c r="T415" s="243"/>
      <c r="U415" s="243"/>
      <c r="V415" s="243"/>
      <c r="W415" s="244"/>
      <c r="X415" s="245">
        <v>45844</v>
      </c>
      <c r="Y415" s="58" t="s">
        <v>64</v>
      </c>
      <c r="Z415" s="58" t="s">
        <v>1335</v>
      </c>
      <c r="AA415" s="57">
        <v>80</v>
      </c>
      <c r="AB415" s="57"/>
    </row>
    <row r="416" spans="1:28" ht="24.6" customHeight="1" outlineLevel="1" x14ac:dyDescent="0.25">
      <c r="A416" s="239">
        <v>90</v>
      </c>
      <c r="B416" s="240" t="s">
        <v>1306</v>
      </c>
      <c r="C416" s="57" t="s">
        <v>66</v>
      </c>
      <c r="D416" s="58"/>
      <c r="E416" s="241">
        <v>42879</v>
      </c>
      <c r="F416" s="242" t="s">
        <v>1307</v>
      </c>
      <c r="G416" s="243" t="s">
        <v>39</v>
      </c>
      <c r="H416" s="243" t="s">
        <v>25</v>
      </c>
      <c r="I416" s="246"/>
      <c r="J416" s="57"/>
      <c r="K416" s="57"/>
      <c r="L416" s="57"/>
      <c r="M416" s="57"/>
      <c r="N416" s="247"/>
      <c r="O416" s="57"/>
      <c r="P416" s="57"/>
      <c r="Q416" s="243"/>
      <c r="R416" s="243"/>
      <c r="S416" s="243"/>
      <c r="T416" s="243" t="s">
        <v>13</v>
      </c>
      <c r="U416" s="243"/>
      <c r="V416" s="243"/>
      <c r="W416" s="244"/>
      <c r="X416" s="245">
        <v>45844</v>
      </c>
      <c r="Y416" s="58" t="s">
        <v>64</v>
      </c>
      <c r="Z416" s="58" t="s">
        <v>1335</v>
      </c>
      <c r="AA416" s="57">
        <v>80</v>
      </c>
      <c r="AB416" s="57"/>
    </row>
    <row r="417" spans="1:28" ht="25.5" customHeight="1" x14ac:dyDescent="0.3">
      <c r="A417" s="297" t="s">
        <v>1350</v>
      </c>
      <c r="B417" s="298"/>
      <c r="C417" s="299" t="s">
        <v>1351</v>
      </c>
      <c r="D417" s="300"/>
      <c r="E417" s="300"/>
      <c r="F417" s="300"/>
      <c r="G417" s="300"/>
      <c r="H417" s="300"/>
      <c r="I417" s="300"/>
      <c r="J417" s="300"/>
      <c r="K417" s="300"/>
      <c r="L417" s="300"/>
      <c r="M417" s="300"/>
      <c r="N417" s="300"/>
      <c r="O417" s="300"/>
      <c r="P417" s="300"/>
      <c r="Q417" s="300"/>
      <c r="R417" s="300"/>
      <c r="S417" s="300"/>
      <c r="T417" s="300"/>
      <c r="U417" s="300"/>
      <c r="V417" s="300"/>
      <c r="W417" s="300"/>
      <c r="X417" s="300"/>
      <c r="Y417" s="300"/>
      <c r="Z417" s="300"/>
      <c r="AA417" s="300"/>
      <c r="AB417" s="300"/>
    </row>
    <row r="418" spans="1:28" ht="24.6" customHeight="1" outlineLevel="1" x14ac:dyDescent="0.25">
      <c r="A418" s="239">
        <v>3</v>
      </c>
      <c r="B418" s="240" t="s">
        <v>1352</v>
      </c>
      <c r="C418" s="57" t="s">
        <v>67</v>
      </c>
      <c r="D418" s="58"/>
      <c r="E418" s="241">
        <v>45525</v>
      </c>
      <c r="F418" s="242" t="s">
        <v>1353</v>
      </c>
      <c r="G418" s="243" t="s">
        <v>23</v>
      </c>
      <c r="H418" s="243" t="s">
        <v>25</v>
      </c>
      <c r="I418" s="246" t="s">
        <v>137</v>
      </c>
      <c r="J418" s="57"/>
      <c r="K418" s="57"/>
      <c r="L418" s="57"/>
      <c r="M418" s="57"/>
      <c r="N418" s="247"/>
      <c r="O418" s="57"/>
      <c r="P418" s="57"/>
      <c r="Q418" s="243"/>
      <c r="R418" s="243"/>
      <c r="S418" s="243" t="s">
        <v>12</v>
      </c>
      <c r="T418" s="243"/>
      <c r="U418" s="243"/>
      <c r="V418" s="243"/>
      <c r="W418" s="244"/>
      <c r="X418" s="245">
        <v>45850</v>
      </c>
      <c r="Y418" s="58" t="s">
        <v>11</v>
      </c>
      <c r="Z418" s="58" t="s">
        <v>1063</v>
      </c>
      <c r="AA418" s="57">
        <v>13</v>
      </c>
      <c r="AB418" s="57">
        <v>13</v>
      </c>
    </row>
    <row r="419" spans="1:28" ht="24.6" customHeight="1" outlineLevel="1" x14ac:dyDescent="0.25">
      <c r="A419" s="239">
        <v>5</v>
      </c>
      <c r="B419" s="240" t="s">
        <v>1354</v>
      </c>
      <c r="C419" s="57" t="s">
        <v>67</v>
      </c>
      <c r="D419" s="58"/>
      <c r="E419" s="241">
        <v>44832</v>
      </c>
      <c r="F419" s="242" t="s">
        <v>1061</v>
      </c>
      <c r="G419" s="243" t="s">
        <v>26</v>
      </c>
      <c r="H419" s="243" t="s">
        <v>25</v>
      </c>
      <c r="I419" s="246"/>
      <c r="J419" s="57"/>
      <c r="K419" s="57" t="s">
        <v>135</v>
      </c>
      <c r="L419" s="57"/>
      <c r="M419" s="57"/>
      <c r="N419" s="247"/>
      <c r="O419" s="57"/>
      <c r="P419" s="57"/>
      <c r="Q419" s="243"/>
      <c r="R419" s="243" t="s">
        <v>11</v>
      </c>
      <c r="S419" s="243"/>
      <c r="T419" s="243"/>
      <c r="U419" s="243"/>
      <c r="V419" s="243"/>
      <c r="W419" s="244"/>
      <c r="X419" s="245">
        <v>45850</v>
      </c>
      <c r="Y419" s="58" t="s">
        <v>11</v>
      </c>
      <c r="Z419" s="58" t="s">
        <v>1063</v>
      </c>
      <c r="AA419" s="57">
        <v>13</v>
      </c>
      <c r="AB419" s="57">
        <v>13</v>
      </c>
    </row>
    <row r="420" spans="1:28" ht="24.6" customHeight="1" outlineLevel="1" x14ac:dyDescent="0.25">
      <c r="A420" s="239">
        <v>9</v>
      </c>
      <c r="B420" s="240" t="s">
        <v>1355</v>
      </c>
      <c r="C420" s="57" t="s">
        <v>66</v>
      </c>
      <c r="D420" s="58"/>
      <c r="E420" s="241">
        <v>45526</v>
      </c>
      <c r="F420" s="242" t="s">
        <v>1356</v>
      </c>
      <c r="G420" s="243" t="s">
        <v>23</v>
      </c>
      <c r="H420" s="243" t="s">
        <v>25</v>
      </c>
      <c r="I420" s="246"/>
      <c r="J420" s="57" t="s">
        <v>138</v>
      </c>
      <c r="K420" s="57"/>
      <c r="L420" s="57"/>
      <c r="M420" s="57"/>
      <c r="N420" s="247"/>
      <c r="O420" s="57"/>
      <c r="P420" s="57"/>
      <c r="Q420" s="243"/>
      <c r="R420" s="243"/>
      <c r="S420" s="243" t="s">
        <v>12</v>
      </c>
      <c r="T420" s="243"/>
      <c r="U420" s="243"/>
      <c r="V420" s="243"/>
      <c r="W420" s="244"/>
      <c r="X420" s="245">
        <v>45850</v>
      </c>
      <c r="Y420" s="58" t="s">
        <v>11</v>
      </c>
      <c r="Z420" s="58" t="s">
        <v>1063</v>
      </c>
      <c r="AA420" s="57">
        <v>13</v>
      </c>
      <c r="AB420" s="57">
        <v>13</v>
      </c>
    </row>
    <row r="421" spans="1:28" ht="24.6" customHeight="1" outlineLevel="1" x14ac:dyDescent="0.25">
      <c r="A421" s="239">
        <v>12</v>
      </c>
      <c r="B421" s="240" t="s">
        <v>1357</v>
      </c>
      <c r="C421" s="57" t="s">
        <v>66</v>
      </c>
      <c r="D421" s="58"/>
      <c r="E421" s="241">
        <v>43948</v>
      </c>
      <c r="F421" s="242" t="s">
        <v>1358</v>
      </c>
      <c r="G421" s="243" t="s">
        <v>27</v>
      </c>
      <c r="H421" s="243" t="s">
        <v>25</v>
      </c>
      <c r="I421" s="246"/>
      <c r="J421" s="57"/>
      <c r="K421" s="57"/>
      <c r="L421" s="57" t="s">
        <v>136</v>
      </c>
      <c r="M421" s="57"/>
      <c r="N421" s="247"/>
      <c r="O421" s="57"/>
      <c r="P421" s="57"/>
      <c r="Q421" s="243"/>
      <c r="R421" s="243" t="s">
        <v>11</v>
      </c>
      <c r="S421" s="243"/>
      <c r="T421" s="243"/>
      <c r="U421" s="243"/>
      <c r="V421" s="243"/>
      <c r="W421" s="244"/>
      <c r="X421" s="245">
        <v>45850</v>
      </c>
      <c r="Y421" s="58" t="s">
        <v>11</v>
      </c>
      <c r="Z421" s="58" t="s">
        <v>1063</v>
      </c>
      <c r="AA421" s="57">
        <v>13</v>
      </c>
      <c r="AB421" s="57">
        <v>13</v>
      </c>
    </row>
    <row r="422" spans="1:28" ht="24.6" customHeight="1" outlineLevel="1" x14ac:dyDescent="0.25">
      <c r="A422" s="239">
        <v>15</v>
      </c>
      <c r="B422" s="240" t="s">
        <v>1359</v>
      </c>
      <c r="C422" s="57" t="s">
        <v>66</v>
      </c>
      <c r="D422" s="58"/>
      <c r="E422" s="241">
        <v>42655</v>
      </c>
      <c r="F422" s="242" t="s">
        <v>864</v>
      </c>
      <c r="G422" s="243" t="s">
        <v>39</v>
      </c>
      <c r="H422" s="243" t="s">
        <v>25</v>
      </c>
      <c r="I422" s="246"/>
      <c r="J422" s="57"/>
      <c r="K422" s="57"/>
      <c r="L422" s="57"/>
      <c r="M422" s="57"/>
      <c r="N422" s="247" t="s">
        <v>141</v>
      </c>
      <c r="O422" s="57"/>
      <c r="P422" s="57"/>
      <c r="Q422" s="243"/>
      <c r="R422" s="243"/>
      <c r="S422" s="243"/>
      <c r="T422" s="243" t="s">
        <v>13</v>
      </c>
      <c r="U422" s="243"/>
      <c r="V422" s="243"/>
      <c r="W422" s="244"/>
      <c r="X422" s="245">
        <v>45850</v>
      </c>
      <c r="Y422" s="58" t="s">
        <v>11</v>
      </c>
      <c r="Z422" s="58" t="s">
        <v>1063</v>
      </c>
      <c r="AA422" s="57">
        <v>13</v>
      </c>
      <c r="AB422" s="57">
        <v>13</v>
      </c>
    </row>
    <row r="423" spans="1:28" ht="25.5" customHeight="1" x14ac:dyDescent="0.3">
      <c r="A423" s="297" t="s">
        <v>1360</v>
      </c>
      <c r="B423" s="298"/>
      <c r="C423" s="299" t="s">
        <v>1361</v>
      </c>
      <c r="D423" s="300"/>
      <c r="E423" s="300"/>
      <c r="F423" s="300"/>
      <c r="G423" s="300"/>
      <c r="H423" s="300"/>
      <c r="I423" s="300"/>
      <c r="J423" s="300"/>
      <c r="K423" s="300"/>
      <c r="L423" s="300"/>
      <c r="M423" s="300"/>
      <c r="N423" s="300"/>
      <c r="O423" s="300"/>
      <c r="P423" s="300"/>
      <c r="Q423" s="300"/>
      <c r="R423" s="300"/>
      <c r="S423" s="300"/>
      <c r="T423" s="300"/>
      <c r="U423" s="300"/>
      <c r="V423" s="300"/>
      <c r="W423" s="300"/>
      <c r="X423" s="300"/>
      <c r="Y423" s="300"/>
      <c r="Z423" s="300"/>
      <c r="AA423" s="300"/>
      <c r="AB423" s="300"/>
    </row>
    <row r="424" spans="1:28" ht="24.6" customHeight="1" outlineLevel="1" x14ac:dyDescent="0.25">
      <c r="A424" s="239">
        <v>4</v>
      </c>
      <c r="B424" s="240" t="s">
        <v>1352</v>
      </c>
      <c r="C424" s="57" t="s">
        <v>67</v>
      </c>
      <c r="D424" s="58"/>
      <c r="E424" s="241">
        <v>45525</v>
      </c>
      <c r="F424" s="242" t="s">
        <v>1353</v>
      </c>
      <c r="G424" s="243" t="s">
        <v>23</v>
      </c>
      <c r="H424" s="243" t="s">
        <v>25</v>
      </c>
      <c r="I424" s="246" t="s">
        <v>137</v>
      </c>
      <c r="J424" s="57"/>
      <c r="K424" s="57"/>
      <c r="L424" s="57"/>
      <c r="M424" s="57"/>
      <c r="N424" s="247"/>
      <c r="O424" s="57"/>
      <c r="P424" s="57"/>
      <c r="Q424" s="243"/>
      <c r="R424" s="243"/>
      <c r="S424" s="243" t="s">
        <v>12</v>
      </c>
      <c r="T424" s="243"/>
      <c r="U424" s="243"/>
      <c r="V424" s="243"/>
      <c r="W424" s="244"/>
      <c r="X424" s="245">
        <v>45857</v>
      </c>
      <c r="Y424" s="58" t="s">
        <v>64</v>
      </c>
      <c r="Z424" s="58" t="s">
        <v>730</v>
      </c>
      <c r="AA424" s="57">
        <v>44</v>
      </c>
      <c r="AB424" s="57">
        <v>88</v>
      </c>
    </row>
    <row r="425" spans="1:28" ht="24.6" customHeight="1" outlineLevel="1" x14ac:dyDescent="0.25">
      <c r="A425" s="239">
        <v>5</v>
      </c>
      <c r="B425" s="240" t="s">
        <v>1362</v>
      </c>
      <c r="C425" s="57" t="s">
        <v>67</v>
      </c>
      <c r="D425" s="58"/>
      <c r="E425" s="241">
        <v>45374</v>
      </c>
      <c r="F425" s="242" t="s">
        <v>1363</v>
      </c>
      <c r="G425" s="243" t="s">
        <v>35</v>
      </c>
      <c r="H425" s="243" t="s">
        <v>25</v>
      </c>
      <c r="I425" s="246"/>
      <c r="J425" s="57"/>
      <c r="K425" s="57"/>
      <c r="L425" s="57"/>
      <c r="M425" s="57"/>
      <c r="N425" s="247"/>
      <c r="O425" s="57"/>
      <c r="P425" s="57"/>
      <c r="Q425" s="243"/>
      <c r="R425" s="243"/>
      <c r="S425" s="243" t="s">
        <v>12</v>
      </c>
      <c r="T425" s="243"/>
      <c r="U425" s="243"/>
      <c r="V425" s="243"/>
      <c r="W425" s="244"/>
      <c r="X425" s="245">
        <v>45857</v>
      </c>
      <c r="Y425" s="58" t="s">
        <v>64</v>
      </c>
      <c r="Z425" s="58" t="s">
        <v>730</v>
      </c>
      <c r="AA425" s="57">
        <v>44</v>
      </c>
      <c r="AB425" s="57">
        <v>44</v>
      </c>
    </row>
    <row r="426" spans="1:28" ht="24.6" customHeight="1" outlineLevel="1" x14ac:dyDescent="0.25">
      <c r="A426" s="239">
        <v>8</v>
      </c>
      <c r="B426" s="240" t="s">
        <v>1364</v>
      </c>
      <c r="C426" s="57" t="s">
        <v>67</v>
      </c>
      <c r="D426" s="58"/>
      <c r="E426" s="241">
        <v>45261</v>
      </c>
      <c r="F426" s="242" t="s">
        <v>1365</v>
      </c>
      <c r="G426" s="243" t="s">
        <v>24</v>
      </c>
      <c r="H426" s="243" t="s">
        <v>25</v>
      </c>
      <c r="I426" s="246"/>
      <c r="J426" s="57"/>
      <c r="K426" s="57"/>
      <c r="L426" s="57"/>
      <c r="M426" s="57"/>
      <c r="N426" s="247"/>
      <c r="O426" s="57"/>
      <c r="P426" s="57"/>
      <c r="Q426" s="243"/>
      <c r="R426" s="243" t="s">
        <v>11</v>
      </c>
      <c r="S426" s="243"/>
      <c r="T426" s="243"/>
      <c r="U426" s="243"/>
      <c r="V426" s="243"/>
      <c r="W426" s="244"/>
      <c r="X426" s="245">
        <v>45857</v>
      </c>
      <c r="Y426" s="58" t="s">
        <v>64</v>
      </c>
      <c r="Z426" s="58" t="s">
        <v>730</v>
      </c>
      <c r="AA426" s="57">
        <v>44</v>
      </c>
      <c r="AB426" s="57">
        <v>44</v>
      </c>
    </row>
    <row r="427" spans="1:28" ht="24.6" customHeight="1" outlineLevel="1" x14ac:dyDescent="0.25">
      <c r="A427" s="239">
        <v>11</v>
      </c>
      <c r="B427" s="240" t="s">
        <v>1366</v>
      </c>
      <c r="C427" s="57" t="s">
        <v>67</v>
      </c>
      <c r="D427" s="58"/>
      <c r="E427" s="241">
        <v>44728</v>
      </c>
      <c r="F427" s="242" t="s">
        <v>1367</v>
      </c>
      <c r="G427" s="243" t="s">
        <v>26</v>
      </c>
      <c r="H427" s="243" t="s">
        <v>25</v>
      </c>
      <c r="I427" s="246"/>
      <c r="J427" s="57"/>
      <c r="K427" s="57" t="s">
        <v>135</v>
      </c>
      <c r="L427" s="57"/>
      <c r="M427" s="57"/>
      <c r="N427" s="247"/>
      <c r="O427" s="57"/>
      <c r="P427" s="57"/>
      <c r="Q427" s="243"/>
      <c r="R427" s="243" t="s">
        <v>11</v>
      </c>
      <c r="S427" s="243"/>
      <c r="T427" s="243"/>
      <c r="U427" s="243"/>
      <c r="V427" s="243"/>
      <c r="W427" s="244"/>
      <c r="X427" s="245">
        <v>45857</v>
      </c>
      <c r="Y427" s="58" t="s">
        <v>64</v>
      </c>
      <c r="Z427" s="58" t="s">
        <v>730</v>
      </c>
      <c r="AA427" s="57">
        <v>44</v>
      </c>
      <c r="AB427" s="57">
        <v>88</v>
      </c>
    </row>
    <row r="428" spans="1:28" ht="24.6" customHeight="1" outlineLevel="1" x14ac:dyDescent="0.25">
      <c r="A428" s="239">
        <v>13</v>
      </c>
      <c r="B428" s="240" t="s">
        <v>1368</v>
      </c>
      <c r="C428" s="57" t="s">
        <v>67</v>
      </c>
      <c r="D428" s="58"/>
      <c r="E428" s="241">
        <v>44221</v>
      </c>
      <c r="F428" s="242" t="s">
        <v>1369</v>
      </c>
      <c r="G428" s="243" t="s">
        <v>53</v>
      </c>
      <c r="H428" s="243" t="s">
        <v>25</v>
      </c>
      <c r="I428" s="246"/>
      <c r="J428" s="57"/>
      <c r="K428" s="57"/>
      <c r="L428" s="57"/>
      <c r="M428" s="57"/>
      <c r="N428" s="247"/>
      <c r="O428" s="57"/>
      <c r="P428" s="57"/>
      <c r="Q428" s="243"/>
      <c r="R428" s="243" t="s">
        <v>11</v>
      </c>
      <c r="S428" s="243"/>
      <c r="T428" s="243"/>
      <c r="U428" s="243"/>
      <c r="V428" s="243"/>
      <c r="W428" s="244"/>
      <c r="X428" s="245">
        <v>45857</v>
      </c>
      <c r="Y428" s="58" t="s">
        <v>64</v>
      </c>
      <c r="Z428" s="58" t="s">
        <v>730</v>
      </c>
      <c r="AA428" s="57">
        <v>44</v>
      </c>
      <c r="AB428" s="57">
        <v>44</v>
      </c>
    </row>
    <row r="429" spans="1:28" ht="24.6" customHeight="1" outlineLevel="1" x14ac:dyDescent="0.25">
      <c r="A429" s="239">
        <v>14</v>
      </c>
      <c r="B429" s="240" t="s">
        <v>1370</v>
      </c>
      <c r="C429" s="57" t="s">
        <v>67</v>
      </c>
      <c r="D429" s="58"/>
      <c r="E429" s="241">
        <v>44607</v>
      </c>
      <c r="F429" s="242" t="s">
        <v>1371</v>
      </c>
      <c r="G429" s="243" t="s">
        <v>27</v>
      </c>
      <c r="H429" s="243" t="s">
        <v>25</v>
      </c>
      <c r="I429" s="246"/>
      <c r="J429" s="57"/>
      <c r="K429" s="57"/>
      <c r="L429" s="57"/>
      <c r="M429" s="57"/>
      <c r="N429" s="247"/>
      <c r="O429" s="57"/>
      <c r="P429" s="57"/>
      <c r="Q429" s="243"/>
      <c r="R429" s="243" t="s">
        <v>11</v>
      </c>
      <c r="S429" s="243"/>
      <c r="T429" s="243"/>
      <c r="U429" s="243"/>
      <c r="V429" s="243"/>
      <c r="W429" s="244"/>
      <c r="X429" s="245">
        <v>45857</v>
      </c>
      <c r="Y429" s="58" t="s">
        <v>64</v>
      </c>
      <c r="Z429" s="58" t="s">
        <v>730</v>
      </c>
      <c r="AA429" s="57">
        <v>44</v>
      </c>
      <c r="AB429" s="57">
        <v>44</v>
      </c>
    </row>
    <row r="430" spans="1:28" ht="24.6" customHeight="1" outlineLevel="1" x14ac:dyDescent="0.25">
      <c r="A430" s="252">
        <v>18</v>
      </c>
      <c r="B430" s="253" t="s">
        <v>1325</v>
      </c>
      <c r="C430" s="251" t="s">
        <v>67</v>
      </c>
      <c r="D430" s="254"/>
      <c r="E430" s="255">
        <v>42815</v>
      </c>
      <c r="F430" s="256" t="s">
        <v>1326</v>
      </c>
      <c r="G430" s="257" t="s">
        <v>39</v>
      </c>
      <c r="H430" s="257" t="s">
        <v>25</v>
      </c>
      <c r="I430" s="258"/>
      <c r="J430" s="251"/>
      <c r="K430" s="251"/>
      <c r="L430" s="251"/>
      <c r="M430" s="251"/>
      <c r="N430" s="259"/>
      <c r="O430" s="251"/>
      <c r="P430" s="251"/>
      <c r="Q430" s="257"/>
      <c r="R430" s="257"/>
      <c r="S430" s="257"/>
      <c r="T430" s="257" t="s">
        <v>13</v>
      </c>
      <c r="U430" s="257"/>
      <c r="V430" s="257"/>
      <c r="W430" s="250"/>
      <c r="X430" s="260">
        <v>45857</v>
      </c>
      <c r="Y430" s="254" t="s">
        <v>64</v>
      </c>
      <c r="Z430" s="254" t="s">
        <v>730</v>
      </c>
      <c r="AA430" s="251">
        <v>44</v>
      </c>
      <c r="AB430" s="251">
        <v>44</v>
      </c>
    </row>
    <row r="431" spans="1:28" ht="24.6" customHeight="1" outlineLevel="1" x14ac:dyDescent="0.25">
      <c r="A431" s="239">
        <v>24</v>
      </c>
      <c r="B431" s="240" t="s">
        <v>1372</v>
      </c>
      <c r="C431" s="57" t="s">
        <v>66</v>
      </c>
      <c r="D431" s="58"/>
      <c r="E431" s="241">
        <v>45507</v>
      </c>
      <c r="F431" s="242" t="s">
        <v>1373</v>
      </c>
      <c r="G431" s="243" t="s">
        <v>23</v>
      </c>
      <c r="H431" s="243" t="s">
        <v>25</v>
      </c>
      <c r="I431" s="246"/>
      <c r="J431" s="57"/>
      <c r="K431" s="57"/>
      <c r="L431" s="57"/>
      <c r="M431" s="57"/>
      <c r="N431" s="247"/>
      <c r="O431" s="57"/>
      <c r="P431" s="57"/>
      <c r="Q431" s="243"/>
      <c r="R431" s="243"/>
      <c r="S431" s="243" t="s">
        <v>12</v>
      </c>
      <c r="T431" s="243"/>
      <c r="U431" s="243"/>
      <c r="V431" s="243"/>
      <c r="W431" s="244"/>
      <c r="X431" s="245">
        <v>45857</v>
      </c>
      <c r="Y431" s="58" t="s">
        <v>64</v>
      </c>
      <c r="Z431" s="58" t="s">
        <v>730</v>
      </c>
      <c r="AA431" s="57">
        <v>44</v>
      </c>
      <c r="AB431" s="57">
        <v>44</v>
      </c>
    </row>
    <row r="432" spans="1:28" ht="24.6" customHeight="1" outlineLevel="1" x14ac:dyDescent="0.25">
      <c r="A432" s="239">
        <v>28</v>
      </c>
      <c r="B432" s="240" t="s">
        <v>1374</v>
      </c>
      <c r="C432" s="57" t="s">
        <v>66</v>
      </c>
      <c r="D432" s="58"/>
      <c r="E432" s="241">
        <v>45400</v>
      </c>
      <c r="F432" s="242" t="s">
        <v>1375</v>
      </c>
      <c r="G432" s="243" t="s">
        <v>35</v>
      </c>
      <c r="H432" s="243" t="s">
        <v>25</v>
      </c>
      <c r="I432" s="246"/>
      <c r="J432" s="57" t="s">
        <v>138</v>
      </c>
      <c r="K432" s="57"/>
      <c r="L432" s="57"/>
      <c r="M432" s="57"/>
      <c r="N432" s="247"/>
      <c r="O432" s="57"/>
      <c r="P432" s="57"/>
      <c r="Q432" s="243"/>
      <c r="R432" s="243"/>
      <c r="S432" s="243" t="s">
        <v>12</v>
      </c>
      <c r="T432" s="243"/>
      <c r="U432" s="243"/>
      <c r="V432" s="243"/>
      <c r="W432" s="244"/>
      <c r="X432" s="245">
        <v>45857</v>
      </c>
      <c r="Y432" s="58" t="s">
        <v>64</v>
      </c>
      <c r="Z432" s="58" t="s">
        <v>730</v>
      </c>
      <c r="AA432" s="57">
        <v>44</v>
      </c>
      <c r="AB432" s="57">
        <v>88</v>
      </c>
    </row>
    <row r="433" spans="1:28" ht="24.6" customHeight="1" outlineLevel="1" x14ac:dyDescent="0.25">
      <c r="A433" s="239">
        <v>30</v>
      </c>
      <c r="B433" s="240" t="s">
        <v>1344</v>
      </c>
      <c r="C433" s="57" t="s">
        <v>66</v>
      </c>
      <c r="D433" s="58"/>
      <c r="E433" s="241">
        <v>45368</v>
      </c>
      <c r="F433" s="242" t="s">
        <v>1345</v>
      </c>
      <c r="G433" s="243" t="s">
        <v>24</v>
      </c>
      <c r="H433" s="243" t="s">
        <v>25</v>
      </c>
      <c r="I433" s="246"/>
      <c r="J433" s="57"/>
      <c r="K433" s="57"/>
      <c r="L433" s="57" t="s">
        <v>136</v>
      </c>
      <c r="M433" s="57"/>
      <c r="N433" s="247"/>
      <c r="O433" s="57"/>
      <c r="P433" s="57"/>
      <c r="Q433" s="243"/>
      <c r="R433" s="243" t="s">
        <v>11</v>
      </c>
      <c r="S433" s="243"/>
      <c r="T433" s="243"/>
      <c r="U433" s="243"/>
      <c r="V433" s="243"/>
      <c r="W433" s="244"/>
      <c r="X433" s="245">
        <v>45857</v>
      </c>
      <c r="Y433" s="58" t="s">
        <v>64</v>
      </c>
      <c r="Z433" s="58" t="s">
        <v>730</v>
      </c>
      <c r="AA433" s="57">
        <v>44</v>
      </c>
      <c r="AB433" s="57">
        <v>88</v>
      </c>
    </row>
    <row r="434" spans="1:28" ht="24.6" customHeight="1" outlineLevel="1" x14ac:dyDescent="0.25">
      <c r="A434" s="239">
        <v>39</v>
      </c>
      <c r="B434" s="240" t="s">
        <v>1376</v>
      </c>
      <c r="C434" s="57" t="s">
        <v>66</v>
      </c>
      <c r="D434" s="58"/>
      <c r="E434" s="241">
        <v>44778</v>
      </c>
      <c r="F434" s="242" t="s">
        <v>1377</v>
      </c>
      <c r="G434" s="243" t="s">
        <v>26</v>
      </c>
      <c r="H434" s="243" t="s">
        <v>25</v>
      </c>
      <c r="I434" s="246"/>
      <c r="J434" s="57"/>
      <c r="K434" s="57"/>
      <c r="L434" s="57"/>
      <c r="M434" s="57"/>
      <c r="N434" s="247"/>
      <c r="O434" s="57"/>
      <c r="P434" s="57"/>
      <c r="Q434" s="243"/>
      <c r="R434" s="243" t="s">
        <v>11</v>
      </c>
      <c r="S434" s="243"/>
      <c r="T434" s="243"/>
      <c r="U434" s="243"/>
      <c r="V434" s="243"/>
      <c r="W434" s="244"/>
      <c r="X434" s="245">
        <v>45857</v>
      </c>
      <c r="Y434" s="58" t="s">
        <v>64</v>
      </c>
      <c r="Z434" s="58" t="s">
        <v>730</v>
      </c>
      <c r="AA434" s="57">
        <v>44</v>
      </c>
      <c r="AB434" s="57">
        <v>44</v>
      </c>
    </row>
    <row r="435" spans="1:28" ht="24.6" customHeight="1" outlineLevel="1" x14ac:dyDescent="0.25">
      <c r="A435" s="239">
        <v>41</v>
      </c>
      <c r="B435" s="240" t="s">
        <v>1378</v>
      </c>
      <c r="C435" s="57" t="s">
        <v>66</v>
      </c>
      <c r="D435" s="58"/>
      <c r="E435" s="241">
        <v>44842</v>
      </c>
      <c r="F435" s="242" t="s">
        <v>1379</v>
      </c>
      <c r="G435" s="243" t="s">
        <v>27</v>
      </c>
      <c r="H435" s="243" t="s">
        <v>25</v>
      </c>
      <c r="I435" s="246"/>
      <c r="J435" s="57"/>
      <c r="K435" s="57"/>
      <c r="L435" s="57"/>
      <c r="M435" s="57"/>
      <c r="N435" s="247"/>
      <c r="O435" s="57"/>
      <c r="P435" s="57"/>
      <c r="Q435" s="243"/>
      <c r="R435" s="243" t="s">
        <v>11</v>
      </c>
      <c r="S435" s="243"/>
      <c r="T435" s="243"/>
      <c r="U435" s="243"/>
      <c r="V435" s="243"/>
      <c r="W435" s="244"/>
      <c r="X435" s="245">
        <v>45857</v>
      </c>
      <c r="Y435" s="58" t="s">
        <v>64</v>
      </c>
      <c r="Z435" s="58" t="s">
        <v>730</v>
      </c>
      <c r="AA435" s="57">
        <v>44</v>
      </c>
      <c r="AB435" s="57">
        <v>44</v>
      </c>
    </row>
    <row r="436" spans="1:28" ht="24.6" customHeight="1" outlineLevel="1" x14ac:dyDescent="0.25">
      <c r="A436" s="239">
        <v>47</v>
      </c>
      <c r="B436" s="240" t="s">
        <v>1359</v>
      </c>
      <c r="C436" s="57" t="s">
        <v>66</v>
      </c>
      <c r="D436" s="58"/>
      <c r="E436" s="241">
        <v>42655</v>
      </c>
      <c r="F436" s="242" t="s">
        <v>864</v>
      </c>
      <c r="G436" s="243" t="s">
        <v>39</v>
      </c>
      <c r="H436" s="243" t="s">
        <v>25</v>
      </c>
      <c r="I436" s="246"/>
      <c r="J436" s="57"/>
      <c r="K436" s="57"/>
      <c r="L436" s="57"/>
      <c r="M436" s="57"/>
      <c r="N436" s="247" t="s">
        <v>141</v>
      </c>
      <c r="O436" s="57"/>
      <c r="P436" s="57"/>
      <c r="Q436" s="243"/>
      <c r="R436" s="243"/>
      <c r="S436" s="243"/>
      <c r="T436" s="243" t="s">
        <v>13</v>
      </c>
      <c r="U436" s="243"/>
      <c r="V436" s="243"/>
      <c r="W436" s="244"/>
      <c r="X436" s="245">
        <v>45857</v>
      </c>
      <c r="Y436" s="58" t="s">
        <v>64</v>
      </c>
      <c r="Z436" s="58" t="s">
        <v>730</v>
      </c>
      <c r="AA436" s="57">
        <v>44</v>
      </c>
      <c r="AB436" s="57">
        <v>88</v>
      </c>
    </row>
    <row r="437" spans="1:28" ht="25.5" customHeight="1" x14ac:dyDescent="0.3">
      <c r="A437" s="297" t="s">
        <v>1380</v>
      </c>
      <c r="B437" s="298"/>
      <c r="C437" s="299" t="s">
        <v>1381</v>
      </c>
      <c r="D437" s="300"/>
      <c r="E437" s="300"/>
      <c r="F437" s="300"/>
      <c r="G437" s="300"/>
      <c r="H437" s="300"/>
      <c r="I437" s="300"/>
      <c r="J437" s="300"/>
      <c r="K437" s="300"/>
      <c r="L437" s="300"/>
      <c r="M437" s="300"/>
      <c r="N437" s="300"/>
      <c r="O437" s="300"/>
      <c r="P437" s="300"/>
      <c r="Q437" s="300"/>
      <c r="R437" s="300"/>
      <c r="S437" s="300"/>
      <c r="T437" s="300"/>
      <c r="U437" s="300"/>
      <c r="V437" s="300"/>
      <c r="W437" s="300"/>
      <c r="X437" s="300"/>
      <c r="Y437" s="300"/>
      <c r="Z437" s="300"/>
      <c r="AA437" s="300"/>
      <c r="AB437" s="300"/>
    </row>
    <row r="438" spans="1:28" ht="24.6" customHeight="1" outlineLevel="1" x14ac:dyDescent="0.25">
      <c r="A438" s="239">
        <v>2</v>
      </c>
      <c r="B438" s="240" t="s">
        <v>1382</v>
      </c>
      <c r="C438" s="57" t="s">
        <v>67</v>
      </c>
      <c r="D438" s="58"/>
      <c r="E438" s="241">
        <v>45553</v>
      </c>
      <c r="F438" s="242" t="s">
        <v>1383</v>
      </c>
      <c r="G438" s="243" t="s">
        <v>23</v>
      </c>
      <c r="H438" s="243" t="s">
        <v>25</v>
      </c>
      <c r="I438" s="246" t="s">
        <v>137</v>
      </c>
      <c r="J438" s="57"/>
      <c r="K438" s="57"/>
      <c r="L438" s="57"/>
      <c r="M438" s="57"/>
      <c r="N438" s="247"/>
      <c r="O438" s="57"/>
      <c r="P438" s="57"/>
      <c r="Q438" s="243"/>
      <c r="R438" s="243"/>
      <c r="S438" s="243" t="s">
        <v>12</v>
      </c>
      <c r="T438" s="243"/>
      <c r="U438" s="243"/>
      <c r="V438" s="243"/>
      <c r="W438" s="244"/>
      <c r="X438" s="245">
        <v>45858</v>
      </c>
      <c r="Y438" s="58" t="s">
        <v>64</v>
      </c>
      <c r="Z438" s="58" t="s">
        <v>730</v>
      </c>
      <c r="AA438" s="57">
        <v>38</v>
      </c>
      <c r="AB438" s="57">
        <v>76</v>
      </c>
    </row>
    <row r="439" spans="1:28" ht="24.6" customHeight="1" outlineLevel="1" x14ac:dyDescent="0.25">
      <c r="A439" s="239">
        <v>5</v>
      </c>
      <c r="B439" s="240" t="s">
        <v>1384</v>
      </c>
      <c r="C439" s="57" t="s">
        <v>67</v>
      </c>
      <c r="D439" s="58"/>
      <c r="E439" s="241">
        <v>45254</v>
      </c>
      <c r="F439" s="242" t="s">
        <v>1385</v>
      </c>
      <c r="G439" s="243" t="s">
        <v>24</v>
      </c>
      <c r="H439" s="243" t="s">
        <v>25</v>
      </c>
      <c r="I439" s="246"/>
      <c r="J439" s="57"/>
      <c r="K439" s="57"/>
      <c r="L439" s="57"/>
      <c r="M439" s="57"/>
      <c r="N439" s="247"/>
      <c r="O439" s="57"/>
      <c r="P439" s="57"/>
      <c r="Q439" s="243"/>
      <c r="R439" s="243" t="s">
        <v>11</v>
      </c>
      <c r="S439" s="243"/>
      <c r="T439" s="243"/>
      <c r="U439" s="243"/>
      <c r="V439" s="243"/>
      <c r="W439" s="244"/>
      <c r="X439" s="245">
        <v>45858</v>
      </c>
      <c r="Y439" s="58" t="s">
        <v>64</v>
      </c>
      <c r="Z439" s="58" t="s">
        <v>730</v>
      </c>
      <c r="AA439" s="57">
        <v>38</v>
      </c>
      <c r="AB439" s="57">
        <v>38</v>
      </c>
    </row>
    <row r="440" spans="1:28" ht="24.6" customHeight="1" outlineLevel="1" x14ac:dyDescent="0.25">
      <c r="A440" s="239">
        <v>8</v>
      </c>
      <c r="B440" s="240" t="s">
        <v>1386</v>
      </c>
      <c r="C440" s="57" t="s">
        <v>67</v>
      </c>
      <c r="D440" s="58"/>
      <c r="E440" s="241">
        <v>43586</v>
      </c>
      <c r="F440" s="242" t="s">
        <v>1387</v>
      </c>
      <c r="G440" s="243" t="s">
        <v>26</v>
      </c>
      <c r="H440" s="243" t="s">
        <v>25</v>
      </c>
      <c r="I440" s="246"/>
      <c r="J440" s="57"/>
      <c r="K440" s="57" t="s">
        <v>135</v>
      </c>
      <c r="L440" s="57"/>
      <c r="M440" s="57"/>
      <c r="N440" s="247"/>
      <c r="O440" s="57"/>
      <c r="P440" s="57"/>
      <c r="Q440" s="243"/>
      <c r="R440" s="243" t="s">
        <v>11</v>
      </c>
      <c r="S440" s="243"/>
      <c r="T440" s="243"/>
      <c r="U440" s="243"/>
      <c r="V440" s="243"/>
      <c r="W440" s="244"/>
      <c r="X440" s="245">
        <v>45858</v>
      </c>
      <c r="Y440" s="58" t="s">
        <v>64</v>
      </c>
      <c r="Z440" s="58" t="s">
        <v>730</v>
      </c>
      <c r="AA440" s="57">
        <v>38</v>
      </c>
      <c r="AB440" s="57">
        <v>76</v>
      </c>
    </row>
    <row r="441" spans="1:28" ht="24.6" customHeight="1" outlineLevel="1" x14ac:dyDescent="0.25">
      <c r="A441" s="239">
        <v>11</v>
      </c>
      <c r="B441" s="240" t="s">
        <v>1370</v>
      </c>
      <c r="C441" s="57" t="s">
        <v>67</v>
      </c>
      <c r="D441" s="58"/>
      <c r="E441" s="241">
        <v>44607</v>
      </c>
      <c r="F441" s="242" t="s">
        <v>1371</v>
      </c>
      <c r="G441" s="243" t="s">
        <v>27</v>
      </c>
      <c r="H441" s="243" t="s">
        <v>25</v>
      </c>
      <c r="I441" s="246"/>
      <c r="J441" s="57"/>
      <c r="K441" s="57"/>
      <c r="L441" s="57"/>
      <c r="M441" s="57"/>
      <c r="N441" s="247"/>
      <c r="O441" s="57"/>
      <c r="P441" s="57"/>
      <c r="Q441" s="243"/>
      <c r="R441" s="243" t="s">
        <v>11</v>
      </c>
      <c r="S441" s="243"/>
      <c r="T441" s="243"/>
      <c r="U441" s="243"/>
      <c r="V441" s="243"/>
      <c r="W441" s="244"/>
      <c r="X441" s="245">
        <v>45858</v>
      </c>
      <c r="Y441" s="58" t="s">
        <v>64</v>
      </c>
      <c r="Z441" s="58" t="s">
        <v>730</v>
      </c>
      <c r="AA441" s="57">
        <v>38</v>
      </c>
      <c r="AB441" s="57">
        <v>38</v>
      </c>
    </row>
    <row r="442" spans="1:28" ht="24.6" customHeight="1" outlineLevel="1" x14ac:dyDescent="0.25">
      <c r="A442" s="239">
        <v>14</v>
      </c>
      <c r="B442" s="240" t="s">
        <v>1325</v>
      </c>
      <c r="C442" s="57" t="s">
        <v>67</v>
      </c>
      <c r="D442" s="58"/>
      <c r="E442" s="241">
        <v>42815</v>
      </c>
      <c r="F442" s="242" t="s">
        <v>1326</v>
      </c>
      <c r="G442" s="243" t="s">
        <v>39</v>
      </c>
      <c r="H442" s="243" t="s">
        <v>25</v>
      </c>
      <c r="I442" s="246"/>
      <c r="J442" s="57"/>
      <c r="K442" s="57"/>
      <c r="L442" s="57"/>
      <c r="M442" s="57"/>
      <c r="N442" s="247" t="s">
        <v>141</v>
      </c>
      <c r="O442" s="57"/>
      <c r="P442" s="57"/>
      <c r="Q442" s="243"/>
      <c r="R442" s="243"/>
      <c r="S442" s="243"/>
      <c r="T442" s="243" t="s">
        <v>13</v>
      </c>
      <c r="U442" s="243"/>
      <c r="V442" s="243"/>
      <c r="W442" s="244"/>
      <c r="X442" s="245">
        <v>45858</v>
      </c>
      <c r="Y442" s="58" t="s">
        <v>64</v>
      </c>
      <c r="Z442" s="58" t="s">
        <v>730</v>
      </c>
      <c r="AA442" s="57">
        <v>38</v>
      </c>
      <c r="AB442" s="57">
        <v>76</v>
      </c>
    </row>
    <row r="443" spans="1:28" ht="24.6" customHeight="1" outlineLevel="1" x14ac:dyDescent="0.25">
      <c r="A443" s="239">
        <v>19</v>
      </c>
      <c r="B443" s="240" t="s">
        <v>1388</v>
      </c>
      <c r="C443" s="57" t="s">
        <v>66</v>
      </c>
      <c r="D443" s="58"/>
      <c r="E443" s="241">
        <v>45580</v>
      </c>
      <c r="F443" s="242" t="s">
        <v>1389</v>
      </c>
      <c r="G443" s="243" t="s">
        <v>23</v>
      </c>
      <c r="H443" s="243" t="s">
        <v>25</v>
      </c>
      <c r="I443" s="246"/>
      <c r="J443" s="57" t="s">
        <v>138</v>
      </c>
      <c r="K443" s="57"/>
      <c r="L443" s="57"/>
      <c r="M443" s="57"/>
      <c r="N443" s="247"/>
      <c r="O443" s="57"/>
      <c r="P443" s="57"/>
      <c r="Q443" s="243"/>
      <c r="R443" s="243"/>
      <c r="S443" s="243" t="s">
        <v>12</v>
      </c>
      <c r="T443" s="243"/>
      <c r="U443" s="243"/>
      <c r="V443" s="243"/>
      <c r="W443" s="244"/>
      <c r="X443" s="245">
        <v>45858</v>
      </c>
      <c r="Y443" s="58" t="s">
        <v>64</v>
      </c>
      <c r="Z443" s="58" t="s">
        <v>730</v>
      </c>
      <c r="AA443" s="57">
        <v>38</v>
      </c>
      <c r="AB443" s="57">
        <v>76</v>
      </c>
    </row>
    <row r="444" spans="1:28" ht="24.6" customHeight="1" outlineLevel="1" x14ac:dyDescent="0.25">
      <c r="A444" s="239">
        <v>24</v>
      </c>
      <c r="B444" s="240" t="s">
        <v>1374</v>
      </c>
      <c r="C444" s="57" t="s">
        <v>66</v>
      </c>
      <c r="D444" s="58"/>
      <c r="E444" s="241">
        <v>45400</v>
      </c>
      <c r="F444" s="242" t="s">
        <v>1375</v>
      </c>
      <c r="G444" s="243" t="s">
        <v>35</v>
      </c>
      <c r="H444" s="243" t="s">
        <v>25</v>
      </c>
      <c r="I444" s="246"/>
      <c r="J444" s="57"/>
      <c r="K444" s="57"/>
      <c r="L444" s="57"/>
      <c r="M444" s="57"/>
      <c r="N444" s="247"/>
      <c r="O444" s="57"/>
      <c r="P444" s="57"/>
      <c r="Q444" s="243"/>
      <c r="R444" s="243"/>
      <c r="S444" s="243" t="s">
        <v>12</v>
      </c>
      <c r="T444" s="243"/>
      <c r="U444" s="243"/>
      <c r="V444" s="243"/>
      <c r="W444" s="244"/>
      <c r="X444" s="245">
        <v>45858</v>
      </c>
      <c r="Y444" s="58" t="s">
        <v>64</v>
      </c>
      <c r="Z444" s="58" t="s">
        <v>730</v>
      </c>
      <c r="AA444" s="57">
        <v>38</v>
      </c>
      <c r="AB444" s="57">
        <v>38</v>
      </c>
    </row>
    <row r="445" spans="1:28" ht="24.6" customHeight="1" outlineLevel="1" x14ac:dyDescent="0.25">
      <c r="A445" s="239">
        <v>27</v>
      </c>
      <c r="B445" s="240" t="s">
        <v>1344</v>
      </c>
      <c r="C445" s="57" t="s">
        <v>66</v>
      </c>
      <c r="D445" s="58"/>
      <c r="E445" s="241">
        <v>45368</v>
      </c>
      <c r="F445" s="242" t="s">
        <v>1345</v>
      </c>
      <c r="G445" s="243" t="s">
        <v>24</v>
      </c>
      <c r="H445" s="243" t="s">
        <v>25</v>
      </c>
      <c r="I445" s="246"/>
      <c r="J445" s="57"/>
      <c r="K445" s="57"/>
      <c r="L445" s="57"/>
      <c r="M445" s="57"/>
      <c r="N445" s="247"/>
      <c r="O445" s="57"/>
      <c r="P445" s="57"/>
      <c r="Q445" s="243"/>
      <c r="R445" s="243" t="s">
        <v>11</v>
      </c>
      <c r="S445" s="243"/>
      <c r="T445" s="243"/>
      <c r="U445" s="243"/>
      <c r="V445" s="243"/>
      <c r="W445" s="244"/>
      <c r="X445" s="245">
        <v>45858</v>
      </c>
      <c r="Y445" s="58" t="s">
        <v>64</v>
      </c>
      <c r="Z445" s="58" t="s">
        <v>730</v>
      </c>
      <c r="AA445" s="57">
        <v>38</v>
      </c>
      <c r="AB445" s="57">
        <v>38</v>
      </c>
    </row>
    <row r="446" spans="1:28" ht="24.6" customHeight="1" outlineLevel="1" x14ac:dyDescent="0.25">
      <c r="A446" s="239">
        <v>36</v>
      </c>
      <c r="B446" s="240" t="s">
        <v>1376</v>
      </c>
      <c r="C446" s="57" t="s">
        <v>66</v>
      </c>
      <c r="D446" s="58"/>
      <c r="E446" s="241">
        <v>44778</v>
      </c>
      <c r="F446" s="242" t="s">
        <v>1377</v>
      </c>
      <c r="G446" s="243" t="s">
        <v>26</v>
      </c>
      <c r="H446" s="243" t="s">
        <v>25</v>
      </c>
      <c r="I446" s="246"/>
      <c r="J446" s="57"/>
      <c r="K446" s="57"/>
      <c r="L446" s="57"/>
      <c r="M446" s="57"/>
      <c r="N446" s="247"/>
      <c r="O446" s="57"/>
      <c r="P446" s="57"/>
      <c r="Q446" s="243"/>
      <c r="R446" s="243" t="s">
        <v>11</v>
      </c>
      <c r="S446" s="243"/>
      <c r="T446" s="243"/>
      <c r="U446" s="243"/>
      <c r="V446" s="243"/>
      <c r="W446" s="244"/>
      <c r="X446" s="245">
        <v>45858</v>
      </c>
      <c r="Y446" s="58" t="s">
        <v>64</v>
      </c>
      <c r="Z446" s="58" t="s">
        <v>730</v>
      </c>
      <c r="AA446" s="57">
        <v>38</v>
      </c>
      <c r="AB446" s="57">
        <v>38</v>
      </c>
    </row>
    <row r="447" spans="1:28" ht="24.6" customHeight="1" outlineLevel="1" x14ac:dyDescent="0.25">
      <c r="A447" s="239">
        <v>39</v>
      </c>
      <c r="B447" s="240" t="s">
        <v>1390</v>
      </c>
      <c r="C447" s="57" t="s">
        <v>66</v>
      </c>
      <c r="D447" s="58"/>
      <c r="E447" s="241">
        <v>44187</v>
      </c>
      <c r="F447" s="242" t="s">
        <v>485</v>
      </c>
      <c r="G447" s="243" t="s">
        <v>27</v>
      </c>
      <c r="H447" s="243" t="s">
        <v>25</v>
      </c>
      <c r="I447" s="246"/>
      <c r="J447" s="57"/>
      <c r="K447" s="57"/>
      <c r="L447" s="57" t="s">
        <v>136</v>
      </c>
      <c r="M447" s="57"/>
      <c r="N447" s="247"/>
      <c r="O447" s="57"/>
      <c r="P447" s="57"/>
      <c r="Q447" s="243"/>
      <c r="R447" s="243" t="s">
        <v>11</v>
      </c>
      <c r="S447" s="243"/>
      <c r="T447" s="243"/>
      <c r="U447" s="243"/>
      <c r="V447" s="243"/>
      <c r="W447" s="244"/>
      <c r="X447" s="245">
        <v>45858</v>
      </c>
      <c r="Y447" s="58" t="s">
        <v>64</v>
      </c>
      <c r="Z447" s="58" t="s">
        <v>730</v>
      </c>
      <c r="AA447" s="57">
        <v>38</v>
      </c>
      <c r="AB447" s="57">
        <v>76</v>
      </c>
    </row>
    <row r="448" spans="1:28" ht="24.6" customHeight="1" outlineLevel="1" x14ac:dyDescent="0.25">
      <c r="A448" s="252">
        <v>41</v>
      </c>
      <c r="B448" s="253" t="s">
        <v>1391</v>
      </c>
      <c r="C448" s="251" t="s">
        <v>66</v>
      </c>
      <c r="D448" s="254"/>
      <c r="E448" s="255">
        <v>42628</v>
      </c>
      <c r="F448" s="256" t="s">
        <v>1392</v>
      </c>
      <c r="G448" s="257" t="s">
        <v>39</v>
      </c>
      <c r="H448" s="257" t="s">
        <v>25</v>
      </c>
      <c r="I448" s="258"/>
      <c r="J448" s="251"/>
      <c r="K448" s="251"/>
      <c r="L448" s="251"/>
      <c r="M448" s="251"/>
      <c r="N448" s="259"/>
      <c r="O448" s="251"/>
      <c r="P448" s="251"/>
      <c r="Q448" s="257"/>
      <c r="R448" s="257"/>
      <c r="S448" s="257"/>
      <c r="T448" s="257" t="s">
        <v>13</v>
      </c>
      <c r="U448" s="257"/>
      <c r="V448" s="257"/>
      <c r="W448" s="250"/>
      <c r="X448" s="260">
        <v>45858</v>
      </c>
      <c r="Y448" s="254" t="s">
        <v>64</v>
      </c>
      <c r="Z448" s="254" t="s">
        <v>730</v>
      </c>
      <c r="AA448" s="251">
        <v>38</v>
      </c>
      <c r="AB448" s="251">
        <v>38</v>
      </c>
    </row>
    <row r="449" spans="1:28" ht="25.5" customHeight="1" x14ac:dyDescent="0.3">
      <c r="A449" s="297" t="s">
        <v>1393</v>
      </c>
      <c r="B449" s="298"/>
      <c r="C449" s="299" t="s">
        <v>1394</v>
      </c>
      <c r="D449" s="300"/>
      <c r="E449" s="300"/>
      <c r="F449" s="300"/>
      <c r="G449" s="300"/>
      <c r="H449" s="300"/>
      <c r="I449" s="300"/>
      <c r="J449" s="300"/>
      <c r="K449" s="300"/>
      <c r="L449" s="300"/>
      <c r="M449" s="300"/>
      <c r="N449" s="300"/>
      <c r="O449" s="300"/>
      <c r="P449" s="300"/>
      <c r="Q449" s="300"/>
      <c r="R449" s="300"/>
      <c r="S449" s="300"/>
      <c r="T449" s="300"/>
      <c r="U449" s="300"/>
      <c r="V449" s="300"/>
      <c r="W449" s="300"/>
      <c r="X449" s="300"/>
      <c r="Y449" s="300"/>
      <c r="Z449" s="300"/>
      <c r="AA449" s="300"/>
      <c r="AB449" s="300"/>
    </row>
    <row r="450" spans="1:28" ht="24.6" customHeight="1" outlineLevel="1" x14ac:dyDescent="0.25">
      <c r="A450" s="239">
        <v>5</v>
      </c>
      <c r="B450" s="240" t="s">
        <v>1395</v>
      </c>
      <c r="C450" s="57" t="s">
        <v>67</v>
      </c>
      <c r="D450" s="58"/>
      <c r="E450" s="241">
        <v>45356</v>
      </c>
      <c r="F450" s="242" t="s">
        <v>1396</v>
      </c>
      <c r="G450" s="243" t="s">
        <v>35</v>
      </c>
      <c r="H450" s="243" t="s">
        <v>25</v>
      </c>
      <c r="I450" s="246"/>
      <c r="J450" s="57"/>
      <c r="K450" s="57"/>
      <c r="L450" s="57"/>
      <c r="M450" s="57"/>
      <c r="N450" s="247"/>
      <c r="O450" s="57"/>
      <c r="P450" s="57"/>
      <c r="Q450" s="243"/>
      <c r="R450" s="243"/>
      <c r="S450" s="243" t="s">
        <v>12</v>
      </c>
      <c r="T450" s="243"/>
      <c r="U450" s="243"/>
      <c r="V450" s="243"/>
      <c r="W450" s="244"/>
      <c r="X450" s="245">
        <v>45864</v>
      </c>
      <c r="Y450" s="58" t="s">
        <v>64</v>
      </c>
      <c r="Z450" s="58" t="s">
        <v>566</v>
      </c>
      <c r="AA450" s="57">
        <v>31</v>
      </c>
      <c r="AB450" s="57">
        <v>31</v>
      </c>
    </row>
    <row r="451" spans="1:28" ht="24.6" customHeight="1" outlineLevel="1" x14ac:dyDescent="0.25">
      <c r="A451" s="239">
        <v>7</v>
      </c>
      <c r="B451" s="240" t="s">
        <v>1397</v>
      </c>
      <c r="C451" s="57" t="s">
        <v>67</v>
      </c>
      <c r="D451" s="58"/>
      <c r="E451" s="241">
        <v>45212</v>
      </c>
      <c r="F451" s="242" t="s">
        <v>1398</v>
      </c>
      <c r="G451" s="243" t="s">
        <v>24</v>
      </c>
      <c r="H451" s="243" t="s">
        <v>25</v>
      </c>
      <c r="I451" s="246"/>
      <c r="J451" s="57"/>
      <c r="K451" s="57"/>
      <c r="L451" s="57"/>
      <c r="M451" s="57"/>
      <c r="N451" s="247"/>
      <c r="O451" s="57"/>
      <c r="P451" s="57"/>
      <c r="Q451" s="243"/>
      <c r="R451" s="243" t="s">
        <v>11</v>
      </c>
      <c r="S451" s="243"/>
      <c r="T451" s="243"/>
      <c r="U451" s="243"/>
      <c r="V451" s="243"/>
      <c r="W451" s="244"/>
      <c r="X451" s="245">
        <v>45864</v>
      </c>
      <c r="Y451" s="58" t="s">
        <v>64</v>
      </c>
      <c r="Z451" s="58" t="s">
        <v>566</v>
      </c>
      <c r="AA451" s="57">
        <v>31</v>
      </c>
      <c r="AB451" s="57">
        <v>31</v>
      </c>
    </row>
    <row r="452" spans="1:28" ht="24.6" customHeight="1" outlineLevel="1" x14ac:dyDescent="0.25">
      <c r="A452" s="239">
        <v>9</v>
      </c>
      <c r="B452" s="240" t="s">
        <v>1284</v>
      </c>
      <c r="C452" s="57" t="s">
        <v>67</v>
      </c>
      <c r="D452" s="58"/>
      <c r="E452" s="241">
        <v>45080</v>
      </c>
      <c r="F452" s="242" t="s">
        <v>1285</v>
      </c>
      <c r="G452" s="243" t="s">
        <v>26</v>
      </c>
      <c r="H452" s="243" t="s">
        <v>25</v>
      </c>
      <c r="I452" s="246"/>
      <c r="J452" s="57"/>
      <c r="K452" s="57"/>
      <c r="L452" s="57"/>
      <c r="M452" s="57"/>
      <c r="N452" s="247"/>
      <c r="O452" s="57"/>
      <c r="P452" s="57"/>
      <c r="Q452" s="243"/>
      <c r="R452" s="243" t="s">
        <v>11</v>
      </c>
      <c r="S452" s="243"/>
      <c r="T452" s="243"/>
      <c r="U452" s="243"/>
      <c r="V452" s="243"/>
      <c r="W452" s="244"/>
      <c r="X452" s="245">
        <v>45864</v>
      </c>
      <c r="Y452" s="58" t="s">
        <v>64</v>
      </c>
      <c r="Z452" s="58" t="s">
        <v>566</v>
      </c>
      <c r="AA452" s="57">
        <v>31</v>
      </c>
      <c r="AB452" s="57">
        <v>31</v>
      </c>
    </row>
    <row r="453" spans="1:28" ht="24.6" customHeight="1" outlineLevel="1" x14ac:dyDescent="0.25">
      <c r="A453" s="239">
        <v>10</v>
      </c>
      <c r="B453" s="240" t="s">
        <v>1301</v>
      </c>
      <c r="C453" s="57" t="s">
        <v>67</v>
      </c>
      <c r="D453" s="58"/>
      <c r="E453" s="241">
        <v>44094</v>
      </c>
      <c r="F453" s="242" t="s">
        <v>33</v>
      </c>
      <c r="G453" s="243" t="s">
        <v>53</v>
      </c>
      <c r="H453" s="243" t="s">
        <v>25</v>
      </c>
      <c r="I453" s="246"/>
      <c r="J453" s="57"/>
      <c r="K453" s="57"/>
      <c r="L453" s="57"/>
      <c r="M453" s="57"/>
      <c r="N453" s="247"/>
      <c r="O453" s="57"/>
      <c r="P453" s="57"/>
      <c r="Q453" s="243"/>
      <c r="R453" s="243" t="s">
        <v>11</v>
      </c>
      <c r="S453" s="243"/>
      <c r="T453" s="243"/>
      <c r="U453" s="243"/>
      <c r="V453" s="243"/>
      <c r="W453" s="244"/>
      <c r="X453" s="245">
        <v>45864</v>
      </c>
      <c r="Y453" s="58" t="s">
        <v>64</v>
      </c>
      <c r="Z453" s="58" t="s">
        <v>566</v>
      </c>
      <c r="AA453" s="57">
        <v>31</v>
      </c>
      <c r="AB453" s="57">
        <v>31</v>
      </c>
    </row>
    <row r="454" spans="1:28" ht="24.6" customHeight="1" outlineLevel="1" x14ac:dyDescent="0.25">
      <c r="A454" s="239">
        <v>11</v>
      </c>
      <c r="B454" s="240" t="s">
        <v>1399</v>
      </c>
      <c r="C454" s="57" t="s">
        <v>67</v>
      </c>
      <c r="D454" s="58"/>
      <c r="E454" s="241">
        <v>44649</v>
      </c>
      <c r="F454" s="242" t="s">
        <v>990</v>
      </c>
      <c r="G454" s="243" t="s">
        <v>27</v>
      </c>
      <c r="H454" s="243" t="s">
        <v>25</v>
      </c>
      <c r="I454" s="246"/>
      <c r="J454" s="57"/>
      <c r="K454" s="57"/>
      <c r="L454" s="57"/>
      <c r="M454" s="57"/>
      <c r="N454" s="247"/>
      <c r="O454" s="57"/>
      <c r="P454" s="57"/>
      <c r="Q454" s="243"/>
      <c r="R454" s="243" t="s">
        <v>11</v>
      </c>
      <c r="S454" s="243"/>
      <c r="T454" s="243"/>
      <c r="U454" s="243"/>
      <c r="V454" s="243"/>
      <c r="W454" s="244"/>
      <c r="X454" s="245">
        <v>45864</v>
      </c>
      <c r="Y454" s="58" t="s">
        <v>64</v>
      </c>
      <c r="Z454" s="58" t="s">
        <v>566</v>
      </c>
      <c r="AA454" s="57">
        <v>31</v>
      </c>
      <c r="AB454" s="57">
        <v>31</v>
      </c>
    </row>
    <row r="455" spans="1:28" ht="24.6" customHeight="1" outlineLevel="1" x14ac:dyDescent="0.25">
      <c r="A455" s="239">
        <v>14</v>
      </c>
      <c r="B455" s="240" t="s">
        <v>1400</v>
      </c>
      <c r="C455" s="57" t="s">
        <v>67</v>
      </c>
      <c r="D455" s="58"/>
      <c r="E455" s="241">
        <v>42935</v>
      </c>
      <c r="F455" s="242" t="s">
        <v>1401</v>
      </c>
      <c r="G455" s="243" t="s">
        <v>39</v>
      </c>
      <c r="H455" s="243" t="s">
        <v>25</v>
      </c>
      <c r="I455" s="246"/>
      <c r="J455" s="57"/>
      <c r="K455" s="57"/>
      <c r="L455" s="57"/>
      <c r="M455" s="57"/>
      <c r="N455" s="247"/>
      <c r="O455" s="57"/>
      <c r="P455" s="57"/>
      <c r="Q455" s="243"/>
      <c r="R455" s="243"/>
      <c r="S455" s="243"/>
      <c r="T455" s="243" t="s">
        <v>13</v>
      </c>
      <c r="U455" s="243"/>
      <c r="V455" s="243"/>
      <c r="W455" s="244"/>
      <c r="X455" s="245">
        <v>45864</v>
      </c>
      <c r="Y455" s="58" t="s">
        <v>64</v>
      </c>
      <c r="Z455" s="58" t="s">
        <v>566</v>
      </c>
      <c r="AA455" s="57">
        <v>31</v>
      </c>
      <c r="AB455" s="57">
        <v>31</v>
      </c>
    </row>
    <row r="456" spans="1:28" ht="24.6" customHeight="1" outlineLevel="1" x14ac:dyDescent="0.25">
      <c r="A456" s="239">
        <v>19</v>
      </c>
      <c r="B456" s="240" t="s">
        <v>1313</v>
      </c>
      <c r="C456" s="57" t="s">
        <v>66</v>
      </c>
      <c r="D456" s="58"/>
      <c r="E456" s="241">
        <v>45460</v>
      </c>
      <c r="F456" s="242" t="s">
        <v>1314</v>
      </c>
      <c r="G456" s="243" t="s">
        <v>23</v>
      </c>
      <c r="H456" s="243" t="s">
        <v>25</v>
      </c>
      <c r="I456" s="246"/>
      <c r="J456" s="57"/>
      <c r="K456" s="57"/>
      <c r="L456" s="57"/>
      <c r="M456" s="57"/>
      <c r="N456" s="247"/>
      <c r="O456" s="57"/>
      <c r="P456" s="57"/>
      <c r="Q456" s="243"/>
      <c r="R456" s="243"/>
      <c r="S456" s="243" t="s">
        <v>12</v>
      </c>
      <c r="T456" s="243"/>
      <c r="U456" s="243"/>
      <c r="V456" s="243"/>
      <c r="W456" s="244"/>
      <c r="X456" s="245">
        <v>45864</v>
      </c>
      <c r="Y456" s="58" t="s">
        <v>64</v>
      </c>
      <c r="Z456" s="58" t="s">
        <v>566</v>
      </c>
      <c r="AA456" s="57">
        <v>31</v>
      </c>
      <c r="AB456" s="57">
        <v>31</v>
      </c>
    </row>
    <row r="457" spans="1:28" ht="24.6" customHeight="1" outlineLevel="1" x14ac:dyDescent="0.25">
      <c r="A457" s="239">
        <v>20</v>
      </c>
      <c r="B457" s="240" t="s">
        <v>1402</v>
      </c>
      <c r="C457" s="57" t="s">
        <v>66</v>
      </c>
      <c r="D457" s="58"/>
      <c r="E457" s="241">
        <v>45390</v>
      </c>
      <c r="F457" s="242" t="s">
        <v>1403</v>
      </c>
      <c r="G457" s="243" t="s">
        <v>35</v>
      </c>
      <c r="H457" s="243" t="s">
        <v>25</v>
      </c>
      <c r="I457" s="246"/>
      <c r="J457" s="57"/>
      <c r="K457" s="57"/>
      <c r="L457" s="57"/>
      <c r="M457" s="57"/>
      <c r="N457" s="247"/>
      <c r="O457" s="57"/>
      <c r="P457" s="57"/>
      <c r="Q457" s="243"/>
      <c r="R457" s="243"/>
      <c r="S457" s="243" t="s">
        <v>12</v>
      </c>
      <c r="T457" s="243"/>
      <c r="U457" s="243"/>
      <c r="V457" s="243"/>
      <c r="W457" s="244"/>
      <c r="X457" s="245">
        <v>45864</v>
      </c>
      <c r="Y457" s="58" t="s">
        <v>64</v>
      </c>
      <c r="Z457" s="58" t="s">
        <v>566</v>
      </c>
      <c r="AA457" s="57">
        <v>31</v>
      </c>
      <c r="AB457" s="57">
        <v>31</v>
      </c>
    </row>
    <row r="458" spans="1:28" ht="24.6" customHeight="1" outlineLevel="1" x14ac:dyDescent="0.25">
      <c r="A458" s="239">
        <v>22</v>
      </c>
      <c r="B458" s="240" t="s">
        <v>1328</v>
      </c>
      <c r="C458" s="57" t="s">
        <v>66</v>
      </c>
      <c r="D458" s="58"/>
      <c r="E458" s="241">
        <v>45375</v>
      </c>
      <c r="F458" s="242" t="s">
        <v>1329</v>
      </c>
      <c r="G458" s="243" t="s">
        <v>24</v>
      </c>
      <c r="H458" s="243" t="s">
        <v>25</v>
      </c>
      <c r="I458" s="246"/>
      <c r="J458" s="57"/>
      <c r="K458" s="57"/>
      <c r="L458" s="57"/>
      <c r="M458" s="57"/>
      <c r="N458" s="247"/>
      <c r="O458" s="57"/>
      <c r="P458" s="57"/>
      <c r="Q458" s="243"/>
      <c r="R458" s="243" t="s">
        <v>11</v>
      </c>
      <c r="S458" s="243"/>
      <c r="T458" s="243"/>
      <c r="U458" s="243"/>
      <c r="V458" s="243"/>
      <c r="W458" s="244"/>
      <c r="X458" s="245">
        <v>45864</v>
      </c>
      <c r="Y458" s="58" t="s">
        <v>64</v>
      </c>
      <c r="Z458" s="58" t="s">
        <v>566</v>
      </c>
      <c r="AA458" s="57">
        <v>31</v>
      </c>
      <c r="AB458" s="57">
        <v>31</v>
      </c>
    </row>
    <row r="459" spans="1:28" ht="24.6" customHeight="1" outlineLevel="1" x14ac:dyDescent="0.25">
      <c r="A459" s="239">
        <v>24</v>
      </c>
      <c r="B459" s="240" t="s">
        <v>1404</v>
      </c>
      <c r="C459" s="57" t="s">
        <v>66</v>
      </c>
      <c r="D459" s="58"/>
      <c r="E459" s="241">
        <v>44985</v>
      </c>
      <c r="F459" s="242" t="s">
        <v>1405</v>
      </c>
      <c r="G459" s="243" t="s">
        <v>26</v>
      </c>
      <c r="H459" s="243" t="s">
        <v>25</v>
      </c>
      <c r="I459" s="246"/>
      <c r="J459" s="57"/>
      <c r="K459" s="57"/>
      <c r="L459" s="57"/>
      <c r="M459" s="57"/>
      <c r="N459" s="247"/>
      <c r="O459" s="57"/>
      <c r="P459" s="57"/>
      <c r="Q459" s="243"/>
      <c r="R459" s="243" t="s">
        <v>11</v>
      </c>
      <c r="S459" s="243"/>
      <c r="T459" s="243"/>
      <c r="U459" s="243"/>
      <c r="V459" s="243"/>
      <c r="W459" s="244"/>
      <c r="X459" s="245">
        <v>45864</v>
      </c>
      <c r="Y459" s="58" t="s">
        <v>64</v>
      </c>
      <c r="Z459" s="58" t="s">
        <v>566</v>
      </c>
      <c r="AA459" s="57">
        <v>31</v>
      </c>
      <c r="AB459" s="57">
        <v>31</v>
      </c>
    </row>
    <row r="460" spans="1:28" ht="24.6" customHeight="1" outlineLevel="1" x14ac:dyDescent="0.25">
      <c r="A460" s="239">
        <v>29</v>
      </c>
      <c r="B460" s="240" t="s">
        <v>538</v>
      </c>
      <c r="C460" s="57" t="s">
        <v>66</v>
      </c>
      <c r="D460" s="58"/>
      <c r="E460" s="241">
        <v>44568</v>
      </c>
      <c r="F460" s="242" t="s">
        <v>937</v>
      </c>
      <c r="G460" s="243" t="s">
        <v>53</v>
      </c>
      <c r="H460" s="243" t="s">
        <v>25</v>
      </c>
      <c r="I460" s="246"/>
      <c r="J460" s="57"/>
      <c r="K460" s="57"/>
      <c r="L460" s="57"/>
      <c r="M460" s="57"/>
      <c r="N460" s="247"/>
      <c r="O460" s="57"/>
      <c r="P460" s="57"/>
      <c r="Q460" s="243"/>
      <c r="R460" s="243" t="s">
        <v>11</v>
      </c>
      <c r="S460" s="243"/>
      <c r="T460" s="243"/>
      <c r="U460" s="243"/>
      <c r="V460" s="243"/>
      <c r="W460" s="244"/>
      <c r="X460" s="245">
        <v>45864</v>
      </c>
      <c r="Y460" s="58" t="s">
        <v>64</v>
      </c>
      <c r="Z460" s="58" t="s">
        <v>566</v>
      </c>
      <c r="AA460" s="57">
        <v>31</v>
      </c>
      <c r="AB460" s="57">
        <v>31</v>
      </c>
    </row>
    <row r="461" spans="1:28" ht="24.6" customHeight="1" outlineLevel="1" x14ac:dyDescent="0.25">
      <c r="A461" s="239">
        <v>30</v>
      </c>
      <c r="B461" s="240" t="s">
        <v>1334</v>
      </c>
      <c r="C461" s="57" t="s">
        <v>66</v>
      </c>
      <c r="D461" s="58"/>
      <c r="E461" s="241">
        <v>44574</v>
      </c>
      <c r="F461" s="242" t="s">
        <v>994</v>
      </c>
      <c r="G461" s="243" t="s">
        <v>27</v>
      </c>
      <c r="H461" s="243" t="s">
        <v>25</v>
      </c>
      <c r="I461" s="246"/>
      <c r="J461" s="57"/>
      <c r="K461" s="57"/>
      <c r="L461" s="57"/>
      <c r="M461" s="57"/>
      <c r="N461" s="247"/>
      <c r="O461" s="57"/>
      <c r="P461" s="57"/>
      <c r="Q461" s="243"/>
      <c r="R461" s="243" t="s">
        <v>11</v>
      </c>
      <c r="S461" s="243"/>
      <c r="T461" s="243"/>
      <c r="U461" s="243"/>
      <c r="V461" s="243"/>
      <c r="W461" s="244"/>
      <c r="X461" s="245">
        <v>45864</v>
      </c>
      <c r="Y461" s="58" t="s">
        <v>64</v>
      </c>
      <c r="Z461" s="58" t="s">
        <v>566</v>
      </c>
      <c r="AA461" s="57">
        <v>31</v>
      </c>
      <c r="AB461" s="57">
        <v>31</v>
      </c>
    </row>
    <row r="462" spans="1:28" ht="24.6" customHeight="1" outlineLevel="1" x14ac:dyDescent="0.25">
      <c r="A462" s="239">
        <v>33</v>
      </c>
      <c r="B462" s="240" t="s">
        <v>1406</v>
      </c>
      <c r="C462" s="57" t="s">
        <v>66</v>
      </c>
      <c r="D462" s="58"/>
      <c r="E462" s="241">
        <v>42799</v>
      </c>
      <c r="F462" s="242" t="s">
        <v>904</v>
      </c>
      <c r="G462" s="243" t="s">
        <v>39</v>
      </c>
      <c r="H462" s="243" t="s">
        <v>25</v>
      </c>
      <c r="I462" s="246"/>
      <c r="J462" s="57"/>
      <c r="K462" s="57"/>
      <c r="L462" s="57"/>
      <c r="M462" s="57"/>
      <c r="N462" s="247"/>
      <c r="O462" s="57"/>
      <c r="P462" s="57"/>
      <c r="Q462" s="243"/>
      <c r="R462" s="243"/>
      <c r="S462" s="243"/>
      <c r="T462" s="243" t="s">
        <v>13</v>
      </c>
      <c r="U462" s="243"/>
      <c r="V462" s="243"/>
      <c r="W462" s="244"/>
      <c r="X462" s="245">
        <v>45864</v>
      </c>
      <c r="Y462" s="58" t="s">
        <v>64</v>
      </c>
      <c r="Z462" s="58" t="s">
        <v>566</v>
      </c>
      <c r="AA462" s="57">
        <v>31</v>
      </c>
      <c r="AB462" s="57">
        <v>31</v>
      </c>
    </row>
    <row r="463" spans="1:28" ht="25.5" customHeight="1" x14ac:dyDescent="0.3">
      <c r="A463" s="297" t="s">
        <v>1407</v>
      </c>
      <c r="B463" s="298"/>
      <c r="C463" s="299" t="s">
        <v>1408</v>
      </c>
      <c r="D463" s="300"/>
      <c r="E463" s="300"/>
      <c r="F463" s="300"/>
      <c r="G463" s="300"/>
      <c r="H463" s="300"/>
      <c r="I463" s="300"/>
      <c r="J463" s="300"/>
      <c r="K463" s="300"/>
      <c r="L463" s="300"/>
      <c r="M463" s="300"/>
      <c r="N463" s="300"/>
      <c r="O463" s="300"/>
      <c r="P463" s="300"/>
      <c r="Q463" s="300"/>
      <c r="R463" s="300"/>
      <c r="S463" s="300"/>
      <c r="T463" s="300"/>
      <c r="U463" s="300"/>
      <c r="V463" s="300"/>
      <c r="W463" s="300"/>
      <c r="X463" s="300"/>
      <c r="Y463" s="300"/>
      <c r="Z463" s="300"/>
      <c r="AA463" s="300"/>
      <c r="AB463" s="300"/>
    </row>
    <row r="464" spans="1:28" ht="24.6" customHeight="1" outlineLevel="1" x14ac:dyDescent="0.25">
      <c r="A464" s="239">
        <v>4</v>
      </c>
      <c r="B464" s="240" t="s">
        <v>1409</v>
      </c>
      <c r="C464" s="57" t="s">
        <v>67</v>
      </c>
      <c r="D464" s="58"/>
      <c r="E464" s="241">
        <v>45525</v>
      </c>
      <c r="F464" s="242" t="s">
        <v>1410</v>
      </c>
      <c r="G464" s="243" t="s">
        <v>23</v>
      </c>
      <c r="H464" s="243" t="s">
        <v>25</v>
      </c>
      <c r="I464" s="246" t="s">
        <v>137</v>
      </c>
      <c r="J464" s="57"/>
      <c r="K464" s="57"/>
      <c r="L464" s="57"/>
      <c r="M464" s="57"/>
      <c r="N464" s="247"/>
      <c r="O464" s="57"/>
      <c r="P464" s="57"/>
      <c r="Q464" s="243"/>
      <c r="R464" s="243"/>
      <c r="S464" s="243" t="s">
        <v>12</v>
      </c>
      <c r="T464" s="243"/>
      <c r="U464" s="243"/>
      <c r="V464" s="243"/>
      <c r="W464" s="244"/>
      <c r="X464" s="245">
        <v>45864</v>
      </c>
      <c r="Y464" s="58" t="s">
        <v>11</v>
      </c>
      <c r="Z464" s="58" t="s">
        <v>766</v>
      </c>
      <c r="AA464" s="57">
        <v>14</v>
      </c>
      <c r="AB464" s="57">
        <v>14</v>
      </c>
    </row>
    <row r="465" spans="1:28" ht="24.6" customHeight="1" outlineLevel="1" x14ac:dyDescent="0.25">
      <c r="A465" s="239">
        <v>6</v>
      </c>
      <c r="B465" s="240" t="s">
        <v>649</v>
      </c>
      <c r="C465" s="57" t="s">
        <v>67</v>
      </c>
      <c r="D465" s="58"/>
      <c r="E465" s="241">
        <v>44503</v>
      </c>
      <c r="F465" s="242" t="s">
        <v>997</v>
      </c>
      <c r="G465" s="243" t="s">
        <v>27</v>
      </c>
      <c r="H465" s="243" t="s">
        <v>25</v>
      </c>
      <c r="I465" s="246"/>
      <c r="J465" s="57"/>
      <c r="K465" s="57" t="s">
        <v>135</v>
      </c>
      <c r="L465" s="57"/>
      <c r="M465" s="57"/>
      <c r="N465" s="247"/>
      <c r="O465" s="57"/>
      <c r="P465" s="57"/>
      <c r="Q465" s="243"/>
      <c r="R465" s="243" t="s">
        <v>11</v>
      </c>
      <c r="S465" s="243"/>
      <c r="T465" s="243"/>
      <c r="U465" s="243"/>
      <c r="V465" s="243"/>
      <c r="W465" s="244"/>
      <c r="X465" s="245">
        <v>45864</v>
      </c>
      <c r="Y465" s="58" t="s">
        <v>11</v>
      </c>
      <c r="Z465" s="58" t="s">
        <v>766</v>
      </c>
      <c r="AA465" s="57">
        <v>14</v>
      </c>
      <c r="AB465" s="57">
        <v>14</v>
      </c>
    </row>
    <row r="466" spans="1:28" ht="24.6" customHeight="1" outlineLevel="1" x14ac:dyDescent="0.25">
      <c r="A466" s="239">
        <v>7</v>
      </c>
      <c r="B466" s="240" t="s">
        <v>1411</v>
      </c>
      <c r="C466" s="57" t="s">
        <v>66</v>
      </c>
      <c r="D466" s="58"/>
      <c r="E466" s="241">
        <v>42806</v>
      </c>
      <c r="F466" s="242" t="s">
        <v>1124</v>
      </c>
      <c r="G466" s="243" t="s">
        <v>39</v>
      </c>
      <c r="H466" s="243" t="s">
        <v>25</v>
      </c>
      <c r="I466" s="246"/>
      <c r="J466" s="57"/>
      <c r="K466" s="57"/>
      <c r="L466" s="57"/>
      <c r="M466" s="57" t="s">
        <v>140</v>
      </c>
      <c r="N466" s="247"/>
      <c r="O466" s="57"/>
      <c r="P466" s="57"/>
      <c r="Q466" s="243"/>
      <c r="R466" s="243"/>
      <c r="S466" s="243"/>
      <c r="T466" s="243" t="s">
        <v>13</v>
      </c>
      <c r="U466" s="243"/>
      <c r="V466" s="243"/>
      <c r="W466" s="244"/>
      <c r="X466" s="245">
        <v>45864</v>
      </c>
      <c r="Y466" s="58" t="s">
        <v>11</v>
      </c>
      <c r="Z466" s="58" t="s">
        <v>766</v>
      </c>
      <c r="AA466" s="57">
        <v>14</v>
      </c>
      <c r="AB466" s="57">
        <v>14</v>
      </c>
    </row>
    <row r="467" spans="1:28" ht="24.6" customHeight="1" outlineLevel="1" x14ac:dyDescent="0.25">
      <c r="A467" s="239">
        <v>13</v>
      </c>
      <c r="B467" s="240" t="s">
        <v>1412</v>
      </c>
      <c r="C467" s="57" t="s">
        <v>66</v>
      </c>
      <c r="D467" s="58"/>
      <c r="E467" s="241">
        <v>44844</v>
      </c>
      <c r="F467" s="242" t="s">
        <v>1413</v>
      </c>
      <c r="G467" s="243" t="s">
        <v>27</v>
      </c>
      <c r="H467" s="243" t="s">
        <v>25</v>
      </c>
      <c r="I467" s="246"/>
      <c r="J467" s="57"/>
      <c r="K467" s="57"/>
      <c r="L467" s="57" t="s">
        <v>136</v>
      </c>
      <c r="M467" s="57"/>
      <c r="N467" s="247"/>
      <c r="O467" s="57"/>
      <c r="P467" s="57"/>
      <c r="Q467" s="243"/>
      <c r="R467" s="243" t="s">
        <v>11</v>
      </c>
      <c r="S467" s="243"/>
      <c r="T467" s="243"/>
      <c r="U467" s="243"/>
      <c r="V467" s="243"/>
      <c r="W467" s="244"/>
      <c r="X467" s="245">
        <v>45864</v>
      </c>
      <c r="Y467" s="58" t="s">
        <v>11</v>
      </c>
      <c r="Z467" s="58" t="s">
        <v>766</v>
      </c>
      <c r="AA467" s="57">
        <v>14</v>
      </c>
      <c r="AB467" s="57">
        <v>14</v>
      </c>
    </row>
    <row r="468" spans="1:28" ht="25.5" customHeight="1" x14ac:dyDescent="0.3">
      <c r="A468" s="297" t="s">
        <v>1414</v>
      </c>
      <c r="B468" s="298"/>
      <c r="C468" s="299" t="s">
        <v>1415</v>
      </c>
      <c r="D468" s="300"/>
      <c r="E468" s="300"/>
      <c r="F468" s="300"/>
      <c r="G468" s="300"/>
      <c r="H468" s="300"/>
      <c r="I468" s="300"/>
      <c r="J468" s="300"/>
      <c r="K468" s="300"/>
      <c r="L468" s="300"/>
      <c r="M468" s="300"/>
      <c r="N468" s="300"/>
      <c r="O468" s="300"/>
      <c r="P468" s="300"/>
      <c r="Q468" s="300"/>
      <c r="R468" s="300"/>
      <c r="S468" s="300"/>
      <c r="T468" s="300"/>
      <c r="U468" s="300"/>
      <c r="V468" s="300"/>
      <c r="W468" s="300"/>
      <c r="X468" s="300"/>
      <c r="Y468" s="300"/>
      <c r="Z468" s="300"/>
      <c r="AA468" s="300"/>
      <c r="AB468" s="300"/>
    </row>
    <row r="469" spans="1:28" ht="24.6" customHeight="1" outlineLevel="1" x14ac:dyDescent="0.25">
      <c r="A469" s="239">
        <v>6</v>
      </c>
      <c r="B469" s="240" t="s">
        <v>1416</v>
      </c>
      <c r="C469" s="57" t="s">
        <v>67</v>
      </c>
      <c r="D469" s="58"/>
      <c r="E469" s="241">
        <v>45210</v>
      </c>
      <c r="F469" s="242" t="s">
        <v>1417</v>
      </c>
      <c r="G469" s="243" t="s">
        <v>27</v>
      </c>
      <c r="H469" s="243" t="s">
        <v>25</v>
      </c>
      <c r="I469" s="246"/>
      <c r="J469" s="57"/>
      <c r="K469" s="57" t="s">
        <v>135</v>
      </c>
      <c r="L469" s="57"/>
      <c r="M469" s="57"/>
      <c r="N469" s="247"/>
      <c r="O469" s="57"/>
      <c r="P469" s="57"/>
      <c r="Q469" s="243"/>
      <c r="R469" s="243" t="s">
        <v>11</v>
      </c>
      <c r="S469" s="243"/>
      <c r="T469" s="243"/>
      <c r="U469" s="243"/>
      <c r="V469" s="243"/>
      <c r="W469" s="244"/>
      <c r="X469" s="245">
        <v>45871</v>
      </c>
      <c r="Y469" s="58" t="s">
        <v>11</v>
      </c>
      <c r="Z469" s="58" t="s">
        <v>1419</v>
      </c>
      <c r="AA469" s="57">
        <v>13</v>
      </c>
      <c r="AB469" s="57">
        <v>13</v>
      </c>
    </row>
    <row r="470" spans="1:28" ht="24.6" customHeight="1" outlineLevel="1" x14ac:dyDescent="0.25">
      <c r="A470" s="239">
        <v>7</v>
      </c>
      <c r="B470" s="240" t="s">
        <v>1411</v>
      </c>
      <c r="C470" s="57" t="s">
        <v>67</v>
      </c>
      <c r="D470" s="58"/>
      <c r="E470" s="241">
        <v>42806</v>
      </c>
      <c r="F470" s="242" t="s">
        <v>1124</v>
      </c>
      <c r="G470" s="243" t="s">
        <v>39</v>
      </c>
      <c r="H470" s="243" t="s">
        <v>25</v>
      </c>
      <c r="I470" s="246"/>
      <c r="J470" s="57"/>
      <c r="K470" s="57"/>
      <c r="L470" s="57"/>
      <c r="M470" s="57" t="s">
        <v>140</v>
      </c>
      <c r="N470" s="247"/>
      <c r="O470" s="57"/>
      <c r="P470" s="57"/>
      <c r="Q470" s="243"/>
      <c r="R470" s="243"/>
      <c r="S470" s="243"/>
      <c r="T470" s="243" t="s">
        <v>13</v>
      </c>
      <c r="U470" s="243"/>
      <c r="V470" s="243"/>
      <c r="W470" s="244"/>
      <c r="X470" s="245">
        <v>45871</v>
      </c>
      <c r="Y470" s="58" t="s">
        <v>11</v>
      </c>
      <c r="Z470" s="58" t="s">
        <v>1419</v>
      </c>
      <c r="AA470" s="57">
        <v>13</v>
      </c>
      <c r="AB470" s="57">
        <v>13</v>
      </c>
    </row>
    <row r="471" spans="1:28" ht="24.6" customHeight="1" outlineLevel="1" x14ac:dyDescent="0.25">
      <c r="A471" s="239">
        <v>9</v>
      </c>
      <c r="B471" s="240" t="s">
        <v>1388</v>
      </c>
      <c r="C471" s="57" t="s">
        <v>66</v>
      </c>
      <c r="D471" s="58"/>
      <c r="E471" s="241">
        <v>45580</v>
      </c>
      <c r="F471" s="242" t="s">
        <v>1389</v>
      </c>
      <c r="G471" s="243" t="s">
        <v>23</v>
      </c>
      <c r="H471" s="243" t="s">
        <v>25</v>
      </c>
      <c r="I471" s="246"/>
      <c r="J471" s="57" t="s">
        <v>138</v>
      </c>
      <c r="K471" s="57"/>
      <c r="L471" s="57"/>
      <c r="M471" s="57"/>
      <c r="N471" s="247"/>
      <c r="O471" s="57"/>
      <c r="P471" s="57"/>
      <c r="Q471" s="243"/>
      <c r="R471" s="243"/>
      <c r="S471" s="243" t="s">
        <v>12</v>
      </c>
      <c r="T471" s="243"/>
      <c r="U471" s="243"/>
      <c r="V471" s="243"/>
      <c r="W471" s="244"/>
      <c r="X471" s="245">
        <v>45871</v>
      </c>
      <c r="Y471" s="58" t="s">
        <v>11</v>
      </c>
      <c r="Z471" s="58" t="s">
        <v>1419</v>
      </c>
      <c r="AA471" s="57">
        <v>13</v>
      </c>
      <c r="AB471" s="57">
        <v>13</v>
      </c>
    </row>
    <row r="472" spans="1:28" ht="24.6" customHeight="1" outlineLevel="1" x14ac:dyDescent="0.25">
      <c r="A472" s="239">
        <v>14</v>
      </c>
      <c r="B472" s="240" t="s">
        <v>1418</v>
      </c>
      <c r="C472" s="57" t="s">
        <v>66</v>
      </c>
      <c r="D472" s="58"/>
      <c r="E472" s="241">
        <v>44842</v>
      </c>
      <c r="F472" s="242" t="s">
        <v>1379</v>
      </c>
      <c r="G472" s="243" t="s">
        <v>27</v>
      </c>
      <c r="H472" s="243" t="s">
        <v>25</v>
      </c>
      <c r="I472" s="246"/>
      <c r="J472" s="57"/>
      <c r="K472" s="57"/>
      <c r="L472" s="57" t="s">
        <v>136</v>
      </c>
      <c r="M472" s="57"/>
      <c r="N472" s="247"/>
      <c r="O472" s="57"/>
      <c r="P472" s="57"/>
      <c r="Q472" s="243"/>
      <c r="R472" s="243" t="s">
        <v>11</v>
      </c>
      <c r="S472" s="243"/>
      <c r="T472" s="243"/>
      <c r="U472" s="243"/>
      <c r="V472" s="243"/>
      <c r="W472" s="244"/>
      <c r="X472" s="245">
        <v>45871</v>
      </c>
      <c r="Y472" s="58" t="s">
        <v>11</v>
      </c>
      <c r="Z472" s="58" t="s">
        <v>1419</v>
      </c>
      <c r="AA472" s="57">
        <v>13</v>
      </c>
      <c r="AB472" s="57">
        <v>13</v>
      </c>
    </row>
    <row r="473" spans="1:28" ht="25.5" customHeight="1" x14ac:dyDescent="0.3">
      <c r="A473" s="297" t="s">
        <v>1420</v>
      </c>
      <c r="B473" s="298"/>
      <c r="C473" s="299" t="s">
        <v>1421</v>
      </c>
      <c r="D473" s="300"/>
      <c r="E473" s="300"/>
      <c r="F473" s="300"/>
      <c r="G473" s="300"/>
      <c r="H473" s="300"/>
      <c r="I473" s="300"/>
      <c r="J473" s="300"/>
      <c r="K473" s="300"/>
      <c r="L473" s="300"/>
      <c r="M473" s="300"/>
      <c r="N473" s="300"/>
      <c r="O473" s="300"/>
      <c r="P473" s="300"/>
      <c r="Q473" s="300"/>
      <c r="R473" s="300"/>
      <c r="S473" s="300"/>
      <c r="T473" s="300"/>
      <c r="U473" s="300"/>
      <c r="V473" s="300"/>
      <c r="W473" s="300"/>
      <c r="X473" s="300"/>
      <c r="Y473" s="300"/>
      <c r="Z473" s="300"/>
      <c r="AA473" s="300"/>
      <c r="AB473" s="300"/>
    </row>
    <row r="474" spans="1:28" ht="24.6" customHeight="1" outlineLevel="1" x14ac:dyDescent="0.25">
      <c r="A474" s="239">
        <v>2</v>
      </c>
      <c r="B474" s="240" t="s">
        <v>1422</v>
      </c>
      <c r="C474" s="57" t="s">
        <v>67</v>
      </c>
      <c r="D474" s="58"/>
      <c r="E474" s="241">
        <v>45449</v>
      </c>
      <c r="F474" s="242">
        <v>7182024</v>
      </c>
      <c r="G474" s="243" t="s">
        <v>23</v>
      </c>
      <c r="H474" s="243" t="s">
        <v>25</v>
      </c>
      <c r="I474" s="246" t="s">
        <v>137</v>
      </c>
      <c r="J474" s="57"/>
      <c r="K474" s="57"/>
      <c r="L474" s="57"/>
      <c r="M474" s="57"/>
      <c r="N474" s="247"/>
      <c r="O474" s="57"/>
      <c r="P474" s="57"/>
      <c r="Q474" s="243"/>
      <c r="R474" s="243"/>
      <c r="S474" s="243" t="s">
        <v>12</v>
      </c>
      <c r="T474" s="243"/>
      <c r="U474" s="243"/>
      <c r="V474" s="243"/>
      <c r="W474" s="244"/>
      <c r="X474" s="245">
        <v>45879</v>
      </c>
      <c r="Y474" s="58" t="s">
        <v>64</v>
      </c>
      <c r="Z474" s="58" t="s">
        <v>426</v>
      </c>
      <c r="AA474" s="57">
        <v>25</v>
      </c>
      <c r="AB474" s="57">
        <v>50</v>
      </c>
    </row>
    <row r="475" spans="1:28" ht="24.6" customHeight="1" outlineLevel="1" x14ac:dyDescent="0.25">
      <c r="A475" s="239">
        <v>5</v>
      </c>
      <c r="B475" s="240" t="s">
        <v>1424</v>
      </c>
      <c r="C475" s="57" t="s">
        <v>67</v>
      </c>
      <c r="D475" s="58"/>
      <c r="E475" s="241">
        <v>45281</v>
      </c>
      <c r="F475" s="242">
        <v>6863305</v>
      </c>
      <c r="G475" s="243" t="s">
        <v>24</v>
      </c>
      <c r="H475" s="243" t="s">
        <v>25</v>
      </c>
      <c r="I475" s="246"/>
      <c r="J475" s="57"/>
      <c r="K475" s="57"/>
      <c r="L475" s="57"/>
      <c r="M475" s="57"/>
      <c r="N475" s="247"/>
      <c r="O475" s="57"/>
      <c r="P475" s="57"/>
      <c r="Q475" s="243"/>
      <c r="R475" s="243" t="s">
        <v>11</v>
      </c>
      <c r="S475" s="243"/>
      <c r="T475" s="243"/>
      <c r="U475" s="243"/>
      <c r="V475" s="243"/>
      <c r="W475" s="244"/>
      <c r="X475" s="245">
        <v>45879</v>
      </c>
      <c r="Y475" s="58" t="s">
        <v>64</v>
      </c>
      <c r="Z475" s="58" t="s">
        <v>426</v>
      </c>
      <c r="AA475" s="57">
        <v>25</v>
      </c>
      <c r="AB475" s="57">
        <v>25</v>
      </c>
    </row>
    <row r="476" spans="1:28" ht="24.6" customHeight="1" outlineLevel="1" x14ac:dyDescent="0.25">
      <c r="A476" s="239">
        <v>6</v>
      </c>
      <c r="B476" s="240" t="s">
        <v>1252</v>
      </c>
      <c r="C476" s="57" t="s">
        <v>67</v>
      </c>
      <c r="D476" s="58"/>
      <c r="E476" s="241">
        <v>45109</v>
      </c>
      <c r="F476" s="242">
        <v>6866699</v>
      </c>
      <c r="G476" s="243" t="s">
        <v>26</v>
      </c>
      <c r="H476" s="243" t="s">
        <v>25</v>
      </c>
      <c r="I476" s="246"/>
      <c r="J476" s="57"/>
      <c r="K476" s="57"/>
      <c r="L476" s="57"/>
      <c r="M476" s="57"/>
      <c r="N476" s="247"/>
      <c r="O476" s="57"/>
      <c r="P476" s="57"/>
      <c r="Q476" s="243"/>
      <c r="R476" s="243" t="s">
        <v>11</v>
      </c>
      <c r="S476" s="243"/>
      <c r="T476" s="243"/>
      <c r="U476" s="243"/>
      <c r="V476" s="243"/>
      <c r="W476" s="244"/>
      <c r="X476" s="245">
        <v>45879</v>
      </c>
      <c r="Y476" s="58" t="s">
        <v>64</v>
      </c>
      <c r="Z476" s="58" t="s">
        <v>426</v>
      </c>
      <c r="AA476" s="57">
        <v>25</v>
      </c>
      <c r="AB476" s="57">
        <v>25</v>
      </c>
    </row>
    <row r="477" spans="1:28" ht="24.6" customHeight="1" outlineLevel="1" x14ac:dyDescent="0.25">
      <c r="A477" s="239">
        <v>9</v>
      </c>
      <c r="B477" s="240" t="s">
        <v>1254</v>
      </c>
      <c r="C477" s="57" t="s">
        <v>67</v>
      </c>
      <c r="D477" s="58"/>
      <c r="E477" s="241">
        <v>44984</v>
      </c>
      <c r="F477" s="242">
        <v>6732982</v>
      </c>
      <c r="G477" s="243" t="s">
        <v>53</v>
      </c>
      <c r="H477" s="243" t="s">
        <v>25</v>
      </c>
      <c r="I477" s="246"/>
      <c r="J477" s="57"/>
      <c r="K477" s="57"/>
      <c r="L477" s="57"/>
      <c r="M477" s="57"/>
      <c r="N477" s="247"/>
      <c r="O477" s="57"/>
      <c r="P477" s="57"/>
      <c r="Q477" s="243"/>
      <c r="R477" s="243" t="s">
        <v>11</v>
      </c>
      <c r="S477" s="243"/>
      <c r="T477" s="243"/>
      <c r="U477" s="243"/>
      <c r="V477" s="243"/>
      <c r="W477" s="244"/>
      <c r="X477" s="245">
        <v>45879</v>
      </c>
      <c r="Y477" s="58" t="s">
        <v>64</v>
      </c>
      <c r="Z477" s="58" t="s">
        <v>426</v>
      </c>
      <c r="AA477" s="57">
        <v>25</v>
      </c>
      <c r="AB477" s="57">
        <v>25</v>
      </c>
    </row>
    <row r="478" spans="1:28" ht="24.6" customHeight="1" outlineLevel="1" x14ac:dyDescent="0.25">
      <c r="A478" s="239">
        <v>11</v>
      </c>
      <c r="B478" s="240" t="s">
        <v>649</v>
      </c>
      <c r="C478" s="57" t="s">
        <v>67</v>
      </c>
      <c r="D478" s="58"/>
      <c r="E478" s="241">
        <v>44503</v>
      </c>
      <c r="F478" s="242">
        <v>6516030</v>
      </c>
      <c r="G478" s="243" t="s">
        <v>27</v>
      </c>
      <c r="H478" s="243" t="s">
        <v>25</v>
      </c>
      <c r="I478" s="246"/>
      <c r="J478" s="57"/>
      <c r="K478" s="57" t="s">
        <v>135</v>
      </c>
      <c r="L478" s="57"/>
      <c r="M478" s="57"/>
      <c r="N478" s="247"/>
      <c r="O478" s="57"/>
      <c r="P478" s="57"/>
      <c r="Q478" s="243"/>
      <c r="R478" s="243" t="s">
        <v>11</v>
      </c>
      <c r="S478" s="243"/>
      <c r="T478" s="243"/>
      <c r="U478" s="243"/>
      <c r="V478" s="243"/>
      <c r="W478" s="244"/>
      <c r="X478" s="245">
        <v>45879</v>
      </c>
      <c r="Y478" s="58" t="s">
        <v>64</v>
      </c>
      <c r="Z478" s="58" t="s">
        <v>426</v>
      </c>
      <c r="AA478" s="57">
        <v>25</v>
      </c>
      <c r="AB478" s="57">
        <v>50</v>
      </c>
    </row>
    <row r="479" spans="1:28" ht="24.6" customHeight="1" outlineLevel="1" x14ac:dyDescent="0.25">
      <c r="A479" s="239">
        <v>15</v>
      </c>
      <c r="B479" s="240" t="s">
        <v>1304</v>
      </c>
      <c r="C479" s="57" t="s">
        <v>66</v>
      </c>
      <c r="D479" s="58"/>
      <c r="E479" s="241">
        <v>45509</v>
      </c>
      <c r="F479" s="242">
        <v>7196036</v>
      </c>
      <c r="G479" s="243" t="s">
        <v>1423</v>
      </c>
      <c r="H479" s="243" t="s">
        <v>25</v>
      </c>
      <c r="I479" s="246"/>
      <c r="J479" s="57" t="s">
        <v>138</v>
      </c>
      <c r="K479" s="57"/>
      <c r="L479" s="57"/>
      <c r="M479" s="57"/>
      <c r="N479" s="247"/>
      <c r="O479" s="57"/>
      <c r="P479" s="57"/>
      <c r="Q479" s="243"/>
      <c r="R479" s="243"/>
      <c r="S479" s="243" t="s">
        <v>12</v>
      </c>
      <c r="T479" s="243"/>
      <c r="U479" s="243"/>
      <c r="V479" s="243"/>
      <c r="W479" s="244"/>
      <c r="X479" s="245">
        <v>45879</v>
      </c>
      <c r="Y479" s="58" t="s">
        <v>64</v>
      </c>
      <c r="Z479" s="58" t="s">
        <v>426</v>
      </c>
      <c r="AA479" s="57">
        <v>25</v>
      </c>
      <c r="AB479" s="57">
        <v>50</v>
      </c>
    </row>
    <row r="480" spans="1:28" ht="24.6" customHeight="1" outlineLevel="1" x14ac:dyDescent="0.25">
      <c r="A480" s="239">
        <v>17</v>
      </c>
      <c r="B480" s="240" t="s">
        <v>1273</v>
      </c>
      <c r="C480" s="57" t="s">
        <v>66</v>
      </c>
      <c r="D480" s="58"/>
      <c r="E480" s="241">
        <v>45471</v>
      </c>
      <c r="F480" s="242">
        <v>7056230</v>
      </c>
      <c r="G480" s="243" t="s">
        <v>35</v>
      </c>
      <c r="H480" s="243" t="s">
        <v>25</v>
      </c>
      <c r="I480" s="246"/>
      <c r="J480" s="57"/>
      <c r="K480" s="57"/>
      <c r="L480" s="57"/>
      <c r="M480" s="57"/>
      <c r="N480" s="247"/>
      <c r="O480" s="57"/>
      <c r="P480" s="57"/>
      <c r="Q480" s="243"/>
      <c r="R480" s="243" t="s">
        <v>11</v>
      </c>
      <c r="S480" s="243"/>
      <c r="T480" s="243"/>
      <c r="U480" s="243"/>
      <c r="V480" s="243"/>
      <c r="W480" s="244"/>
      <c r="X480" s="245">
        <v>45879</v>
      </c>
      <c r="Y480" s="58" t="s">
        <v>64</v>
      </c>
      <c r="Z480" s="58" t="s">
        <v>426</v>
      </c>
      <c r="AA480" s="57">
        <v>25</v>
      </c>
      <c r="AB480" s="57">
        <v>25</v>
      </c>
    </row>
    <row r="481" spans="1:28" ht="24.6" customHeight="1" outlineLevel="1" x14ac:dyDescent="0.25">
      <c r="A481" s="239">
        <v>19</v>
      </c>
      <c r="B481" s="240" t="s">
        <v>1425</v>
      </c>
      <c r="C481" s="57" t="s">
        <v>66</v>
      </c>
      <c r="D481" s="58"/>
      <c r="E481" s="241">
        <v>45180</v>
      </c>
      <c r="F481" s="242">
        <v>6858283</v>
      </c>
      <c r="G481" s="243" t="s">
        <v>24</v>
      </c>
      <c r="H481" s="243" t="s">
        <v>25</v>
      </c>
      <c r="I481" s="246"/>
      <c r="J481" s="57"/>
      <c r="K481" s="57"/>
      <c r="L481" s="57"/>
      <c r="M481" s="57"/>
      <c r="N481" s="247"/>
      <c r="O481" s="57"/>
      <c r="P481" s="57"/>
      <c r="Q481" s="243"/>
      <c r="R481" s="243" t="s">
        <v>11</v>
      </c>
      <c r="S481" s="243"/>
      <c r="T481" s="243"/>
      <c r="U481" s="243"/>
      <c r="V481" s="243"/>
      <c r="W481" s="244"/>
      <c r="X481" s="245">
        <v>45879</v>
      </c>
      <c r="Y481" s="58" t="s">
        <v>64</v>
      </c>
      <c r="Z481" s="58" t="s">
        <v>426</v>
      </c>
      <c r="AA481" s="57">
        <v>25</v>
      </c>
      <c r="AB481" s="57">
        <v>25</v>
      </c>
    </row>
    <row r="482" spans="1:28" ht="24.6" customHeight="1" outlineLevel="1" x14ac:dyDescent="0.25">
      <c r="A482" s="239">
        <v>22</v>
      </c>
      <c r="B482" s="240" t="s">
        <v>1426</v>
      </c>
      <c r="C482" s="57" t="s">
        <v>66</v>
      </c>
      <c r="D482" s="58"/>
      <c r="E482" s="241">
        <v>44968</v>
      </c>
      <c r="F482" s="242">
        <v>6668803</v>
      </c>
      <c r="G482" s="243" t="s">
        <v>26</v>
      </c>
      <c r="H482" s="243" t="s">
        <v>25</v>
      </c>
      <c r="I482" s="246"/>
      <c r="J482" s="57"/>
      <c r="K482" s="57"/>
      <c r="L482" s="57" t="s">
        <v>136</v>
      </c>
      <c r="M482" s="57"/>
      <c r="N482" s="247"/>
      <c r="O482" s="57"/>
      <c r="P482" s="57"/>
      <c r="Q482" s="243"/>
      <c r="R482" s="243" t="s">
        <v>11</v>
      </c>
      <c r="S482" s="243"/>
      <c r="T482" s="243"/>
      <c r="U482" s="243"/>
      <c r="V482" s="243"/>
      <c r="W482" s="244"/>
      <c r="X482" s="245">
        <v>45879</v>
      </c>
      <c r="Y482" s="58" t="s">
        <v>64</v>
      </c>
      <c r="Z482" s="58" t="s">
        <v>426</v>
      </c>
      <c r="AA482" s="57">
        <v>25</v>
      </c>
      <c r="AB482" s="57">
        <v>50</v>
      </c>
    </row>
    <row r="483" spans="1:28" ht="24.6" customHeight="1" outlineLevel="1" x14ac:dyDescent="0.25">
      <c r="A483" s="239">
        <v>24</v>
      </c>
      <c r="B483" s="240" t="s">
        <v>541</v>
      </c>
      <c r="C483" s="57" t="s">
        <v>66</v>
      </c>
      <c r="D483" s="58"/>
      <c r="E483" s="241">
        <v>44248</v>
      </c>
      <c r="F483" s="242">
        <v>6099759</v>
      </c>
      <c r="G483" s="243" t="s">
        <v>53</v>
      </c>
      <c r="H483" s="243" t="s">
        <v>25</v>
      </c>
      <c r="I483" s="246"/>
      <c r="J483" s="57"/>
      <c r="K483" s="57"/>
      <c r="L483" s="57"/>
      <c r="M483" s="57"/>
      <c r="N483" s="247"/>
      <c r="O483" s="57"/>
      <c r="P483" s="57"/>
      <c r="Q483" s="243"/>
      <c r="R483" s="243" t="s">
        <v>11</v>
      </c>
      <c r="S483" s="243"/>
      <c r="T483" s="243"/>
      <c r="U483" s="243"/>
      <c r="V483" s="243"/>
      <c r="W483" s="244"/>
      <c r="X483" s="245">
        <v>45879</v>
      </c>
      <c r="Y483" s="58" t="s">
        <v>64</v>
      </c>
      <c r="Z483" s="58" t="s">
        <v>426</v>
      </c>
      <c r="AA483" s="57">
        <v>25</v>
      </c>
      <c r="AB483" s="57">
        <v>25</v>
      </c>
    </row>
    <row r="484" spans="1:28" ht="24.6" customHeight="1" outlineLevel="1" x14ac:dyDescent="0.25">
      <c r="A484" s="239">
        <v>25</v>
      </c>
      <c r="B484" s="240" t="s">
        <v>523</v>
      </c>
      <c r="C484" s="57" t="s">
        <v>66</v>
      </c>
      <c r="D484" s="58"/>
      <c r="E484" s="241">
        <v>44187</v>
      </c>
      <c r="F484" s="242">
        <v>6099963</v>
      </c>
      <c r="G484" s="243" t="s">
        <v>26</v>
      </c>
      <c r="H484" s="243" t="s">
        <v>25</v>
      </c>
      <c r="I484" s="246"/>
      <c r="J484" s="57"/>
      <c r="K484" s="57"/>
      <c r="L484" s="57"/>
      <c r="M484" s="57"/>
      <c r="N484" s="247"/>
      <c r="O484" s="57"/>
      <c r="P484" s="57"/>
      <c r="Q484" s="243"/>
      <c r="R484" s="243" t="s">
        <v>11</v>
      </c>
      <c r="S484" s="243"/>
      <c r="T484" s="243"/>
      <c r="U484" s="243"/>
      <c r="V484" s="243"/>
      <c r="W484" s="244"/>
      <c r="X484" s="245">
        <v>45879</v>
      </c>
      <c r="Y484" s="58" t="s">
        <v>64</v>
      </c>
      <c r="Z484" s="58" t="s">
        <v>426</v>
      </c>
      <c r="AA484" s="57">
        <v>25</v>
      </c>
      <c r="AB484" s="57">
        <v>25</v>
      </c>
    </row>
    <row r="485" spans="1:28" ht="24.6" customHeight="1" outlineLevel="1" x14ac:dyDescent="0.25">
      <c r="A485" s="239">
        <v>27</v>
      </c>
      <c r="B485" s="240" t="s">
        <v>1427</v>
      </c>
      <c r="C485" s="57" t="s">
        <v>66</v>
      </c>
      <c r="D485" s="58"/>
      <c r="E485" s="241">
        <v>42792</v>
      </c>
      <c r="F485" s="242">
        <v>4893175</v>
      </c>
      <c r="G485" s="243" t="s">
        <v>39</v>
      </c>
      <c r="H485" s="243" t="s">
        <v>25</v>
      </c>
      <c r="I485" s="246"/>
      <c r="J485" s="57"/>
      <c r="K485" s="57"/>
      <c r="L485" s="57"/>
      <c r="M485" s="57"/>
      <c r="N485" s="247" t="s">
        <v>141</v>
      </c>
      <c r="O485" s="57"/>
      <c r="P485" s="57"/>
      <c r="Q485" s="243"/>
      <c r="R485" s="243"/>
      <c r="S485" s="243"/>
      <c r="T485" s="243" t="s">
        <v>13</v>
      </c>
      <c r="U485" s="243"/>
      <c r="V485" s="243"/>
      <c r="W485" s="244"/>
      <c r="X485" s="245">
        <v>45879</v>
      </c>
      <c r="Y485" s="58" t="s">
        <v>64</v>
      </c>
      <c r="Z485" s="58" t="s">
        <v>426</v>
      </c>
      <c r="AA485" s="57">
        <v>25</v>
      </c>
      <c r="AB485" s="57">
        <v>50</v>
      </c>
    </row>
    <row r="486" spans="1:28" ht="25.5" customHeight="1" x14ac:dyDescent="0.3">
      <c r="A486" s="297" t="s">
        <v>1428</v>
      </c>
      <c r="B486" s="298"/>
      <c r="C486" s="299" t="s">
        <v>1429</v>
      </c>
      <c r="D486" s="300"/>
      <c r="E486" s="300"/>
      <c r="F486" s="300"/>
      <c r="G486" s="300"/>
      <c r="H486" s="300"/>
      <c r="I486" s="300"/>
      <c r="J486" s="300"/>
      <c r="K486" s="300"/>
      <c r="L486" s="300"/>
      <c r="M486" s="300"/>
      <c r="N486" s="300"/>
      <c r="O486" s="300"/>
      <c r="P486" s="300"/>
      <c r="Q486" s="300"/>
      <c r="R486" s="300"/>
      <c r="S486" s="300"/>
      <c r="T486" s="300"/>
      <c r="U486" s="300"/>
      <c r="V486" s="300"/>
      <c r="W486" s="300"/>
      <c r="X486" s="300"/>
      <c r="Y486" s="300"/>
      <c r="Z486" s="300"/>
      <c r="AA486" s="300"/>
      <c r="AB486" s="300"/>
    </row>
    <row r="487" spans="1:28" ht="24.6" customHeight="1" outlineLevel="1" x14ac:dyDescent="0.25">
      <c r="A487" s="239">
        <v>1</v>
      </c>
      <c r="B487" s="240" t="s">
        <v>1268</v>
      </c>
      <c r="C487" s="57" t="s">
        <v>67</v>
      </c>
      <c r="D487" s="58"/>
      <c r="E487" s="241">
        <v>45471</v>
      </c>
      <c r="F487" s="242">
        <v>7056226</v>
      </c>
      <c r="G487" s="243" t="s">
        <v>23</v>
      </c>
      <c r="H487" s="243" t="s">
        <v>25</v>
      </c>
      <c r="I487" s="246" t="s">
        <v>137</v>
      </c>
      <c r="J487" s="57"/>
      <c r="K487" s="57"/>
      <c r="L487" s="57"/>
      <c r="M487" s="57"/>
      <c r="N487" s="247"/>
      <c r="O487" s="57"/>
      <c r="P487" s="57"/>
      <c r="Q487" s="243"/>
      <c r="R487" s="243"/>
      <c r="S487" s="243" t="s">
        <v>12</v>
      </c>
      <c r="T487" s="243"/>
      <c r="U487" s="243"/>
      <c r="V487" s="243"/>
      <c r="W487" s="244"/>
      <c r="X487" s="245">
        <v>45879</v>
      </c>
      <c r="Y487" s="58" t="s">
        <v>64</v>
      </c>
      <c r="Z487" s="58" t="s">
        <v>426</v>
      </c>
      <c r="AA487" s="57">
        <v>28</v>
      </c>
      <c r="AB487" s="57">
        <v>56</v>
      </c>
    </row>
    <row r="488" spans="1:28" ht="24.6" customHeight="1" outlineLevel="1" x14ac:dyDescent="0.25">
      <c r="A488" s="239">
        <v>7</v>
      </c>
      <c r="B488" s="240" t="s">
        <v>1430</v>
      </c>
      <c r="C488" s="57" t="s">
        <v>67</v>
      </c>
      <c r="D488" s="58"/>
      <c r="E488" s="241">
        <v>45194</v>
      </c>
      <c r="F488" s="242">
        <v>7057747</v>
      </c>
      <c r="G488" s="243" t="s">
        <v>24</v>
      </c>
      <c r="H488" s="243" t="s">
        <v>25</v>
      </c>
      <c r="I488" s="246"/>
      <c r="J488" s="57"/>
      <c r="K488" s="57"/>
      <c r="L488" s="57"/>
      <c r="M488" s="57"/>
      <c r="N488" s="247"/>
      <c r="O488" s="57"/>
      <c r="P488" s="57"/>
      <c r="Q488" s="243"/>
      <c r="R488" s="243" t="s">
        <v>11</v>
      </c>
      <c r="S488" s="243"/>
      <c r="T488" s="243"/>
      <c r="U488" s="243"/>
      <c r="V488" s="243"/>
      <c r="W488" s="244"/>
      <c r="X488" s="245">
        <v>45879</v>
      </c>
      <c r="Y488" s="58" t="s">
        <v>64</v>
      </c>
      <c r="Z488" s="58" t="s">
        <v>426</v>
      </c>
      <c r="AA488" s="57">
        <v>28</v>
      </c>
      <c r="AB488" s="57">
        <v>28</v>
      </c>
    </row>
    <row r="489" spans="1:28" ht="24.6" customHeight="1" outlineLevel="1" x14ac:dyDescent="0.25">
      <c r="A489" s="239">
        <v>10</v>
      </c>
      <c r="B489" s="240" t="s">
        <v>770</v>
      </c>
      <c r="C489" s="57" t="s">
        <v>67</v>
      </c>
      <c r="D489" s="58"/>
      <c r="E489" s="241">
        <v>44649</v>
      </c>
      <c r="F489" s="242">
        <v>6513806</v>
      </c>
      <c r="G489" s="243" t="s">
        <v>26</v>
      </c>
      <c r="H489" s="243" t="s">
        <v>25</v>
      </c>
      <c r="I489" s="246"/>
      <c r="J489" s="57"/>
      <c r="K489" s="57"/>
      <c r="L489" s="57"/>
      <c r="M489" s="57"/>
      <c r="N489" s="247"/>
      <c r="O489" s="57"/>
      <c r="P489" s="57"/>
      <c r="Q489" s="243"/>
      <c r="R489" s="243" t="s">
        <v>11</v>
      </c>
      <c r="S489" s="243"/>
      <c r="T489" s="243"/>
      <c r="U489" s="243"/>
      <c r="V489" s="243"/>
      <c r="W489" s="244"/>
      <c r="X489" s="245">
        <v>45879</v>
      </c>
      <c r="Y489" s="58" t="s">
        <v>64</v>
      </c>
      <c r="Z489" s="58" t="s">
        <v>426</v>
      </c>
      <c r="AA489" s="57">
        <v>28</v>
      </c>
      <c r="AB489" s="57">
        <v>28</v>
      </c>
    </row>
    <row r="490" spans="1:28" ht="24.6" customHeight="1" outlineLevel="1" x14ac:dyDescent="0.25">
      <c r="A490" s="239">
        <v>11</v>
      </c>
      <c r="B490" s="240" t="s">
        <v>1254</v>
      </c>
      <c r="C490" s="57" t="s">
        <v>67</v>
      </c>
      <c r="D490" s="58"/>
      <c r="E490" s="241">
        <v>44984</v>
      </c>
      <c r="F490" s="242">
        <v>6732982</v>
      </c>
      <c r="G490" s="243" t="s">
        <v>53</v>
      </c>
      <c r="H490" s="243" t="s">
        <v>25</v>
      </c>
      <c r="I490" s="246"/>
      <c r="J490" s="57"/>
      <c r="K490" s="57"/>
      <c r="L490" s="57"/>
      <c r="M490" s="57"/>
      <c r="N490" s="247"/>
      <c r="O490" s="57"/>
      <c r="P490" s="57"/>
      <c r="Q490" s="243"/>
      <c r="R490" s="243" t="s">
        <v>11</v>
      </c>
      <c r="S490" s="243"/>
      <c r="T490" s="243"/>
      <c r="U490" s="243"/>
      <c r="V490" s="243"/>
      <c r="W490" s="244"/>
      <c r="X490" s="245">
        <v>45879</v>
      </c>
      <c r="Y490" s="58" t="s">
        <v>64</v>
      </c>
      <c r="Z490" s="58" t="s">
        <v>426</v>
      </c>
      <c r="AA490" s="57">
        <v>28</v>
      </c>
      <c r="AB490" s="57">
        <v>28</v>
      </c>
    </row>
    <row r="491" spans="1:28" ht="24.6" customHeight="1" outlineLevel="1" x14ac:dyDescent="0.25">
      <c r="A491" s="239">
        <v>13</v>
      </c>
      <c r="B491" s="240" t="s">
        <v>649</v>
      </c>
      <c r="C491" s="57" t="s">
        <v>67</v>
      </c>
      <c r="D491" s="58"/>
      <c r="E491" s="241">
        <v>44503</v>
      </c>
      <c r="F491" s="242">
        <v>6516030</v>
      </c>
      <c r="G491" s="243" t="s">
        <v>27</v>
      </c>
      <c r="H491" s="243" t="s">
        <v>25</v>
      </c>
      <c r="I491" s="246"/>
      <c r="J491" s="57"/>
      <c r="K491" s="57" t="s">
        <v>135</v>
      </c>
      <c r="L491" s="57"/>
      <c r="M491" s="57"/>
      <c r="N491" s="247"/>
      <c r="O491" s="57"/>
      <c r="P491" s="57"/>
      <c r="Q491" s="243"/>
      <c r="R491" s="243" t="s">
        <v>11</v>
      </c>
      <c r="S491" s="243"/>
      <c r="T491" s="243"/>
      <c r="U491" s="243"/>
      <c r="V491" s="243"/>
      <c r="W491" s="244"/>
      <c r="X491" s="245">
        <v>45879</v>
      </c>
      <c r="Y491" s="58" t="s">
        <v>64</v>
      </c>
      <c r="Z491" s="58" t="s">
        <v>426</v>
      </c>
      <c r="AA491" s="57">
        <v>28</v>
      </c>
      <c r="AB491" s="57">
        <v>56</v>
      </c>
    </row>
    <row r="492" spans="1:28" ht="24.6" customHeight="1" outlineLevel="1" x14ac:dyDescent="0.25">
      <c r="A492" s="239">
        <v>17</v>
      </c>
      <c r="B492" s="240" t="s">
        <v>1304</v>
      </c>
      <c r="C492" s="57" t="s">
        <v>66</v>
      </c>
      <c r="D492" s="58"/>
      <c r="E492" s="241">
        <v>45509</v>
      </c>
      <c r="F492" s="242">
        <v>7196036</v>
      </c>
      <c r="G492" s="243" t="s">
        <v>23</v>
      </c>
      <c r="H492" s="243" t="s">
        <v>25</v>
      </c>
      <c r="I492" s="246"/>
      <c r="J492" s="57"/>
      <c r="K492" s="57"/>
      <c r="L492" s="57"/>
      <c r="M492" s="57"/>
      <c r="N492" s="247"/>
      <c r="O492" s="57"/>
      <c r="P492" s="57"/>
      <c r="Q492" s="243"/>
      <c r="R492" s="243"/>
      <c r="S492" s="243" t="s">
        <v>12</v>
      </c>
      <c r="T492" s="243"/>
      <c r="U492" s="243"/>
      <c r="V492" s="243"/>
      <c r="W492" s="244"/>
      <c r="X492" s="245">
        <v>45879</v>
      </c>
      <c r="Y492" s="58" t="s">
        <v>64</v>
      </c>
      <c r="Z492" s="58" t="s">
        <v>426</v>
      </c>
      <c r="AA492" s="57">
        <v>28</v>
      </c>
      <c r="AB492" s="57">
        <v>28</v>
      </c>
    </row>
    <row r="493" spans="1:28" ht="24.6" customHeight="1" outlineLevel="1" x14ac:dyDescent="0.25">
      <c r="A493" s="239">
        <v>19</v>
      </c>
      <c r="B493" s="240" t="s">
        <v>1273</v>
      </c>
      <c r="C493" s="57" t="s">
        <v>66</v>
      </c>
      <c r="D493" s="58"/>
      <c r="E493" s="241">
        <v>45471</v>
      </c>
      <c r="F493" s="242">
        <v>7056230</v>
      </c>
      <c r="G493" s="243" t="s">
        <v>35</v>
      </c>
      <c r="H493" s="243" t="s">
        <v>25</v>
      </c>
      <c r="I493" s="246"/>
      <c r="J493" s="57" t="s">
        <v>138</v>
      </c>
      <c r="K493" s="57"/>
      <c r="L493" s="57"/>
      <c r="M493" s="57"/>
      <c r="N493" s="247"/>
      <c r="O493" s="57"/>
      <c r="P493" s="57"/>
      <c r="Q493" s="243"/>
      <c r="R493" s="243"/>
      <c r="S493" s="243" t="s">
        <v>12</v>
      </c>
      <c r="T493" s="243"/>
      <c r="U493" s="243"/>
      <c r="V493" s="243"/>
      <c r="W493" s="244"/>
      <c r="X493" s="245">
        <v>45879</v>
      </c>
      <c r="Y493" s="58" t="s">
        <v>64</v>
      </c>
      <c r="Z493" s="58" t="s">
        <v>426</v>
      </c>
      <c r="AA493" s="57">
        <v>28</v>
      </c>
      <c r="AB493" s="57">
        <v>56</v>
      </c>
    </row>
    <row r="494" spans="1:28" ht="24.6" customHeight="1" outlineLevel="1" x14ac:dyDescent="0.25">
      <c r="A494" s="239">
        <v>21</v>
      </c>
      <c r="B494" s="240" t="s">
        <v>1425</v>
      </c>
      <c r="C494" s="57" t="s">
        <v>66</v>
      </c>
      <c r="D494" s="58"/>
      <c r="E494" s="241">
        <v>45180</v>
      </c>
      <c r="F494" s="242">
        <v>6858283</v>
      </c>
      <c r="G494" s="243" t="s">
        <v>24</v>
      </c>
      <c r="H494" s="243" t="s">
        <v>25</v>
      </c>
      <c r="I494" s="246"/>
      <c r="J494" s="57"/>
      <c r="K494" s="57"/>
      <c r="L494" s="57"/>
      <c r="M494" s="57"/>
      <c r="N494" s="247"/>
      <c r="O494" s="57"/>
      <c r="P494" s="57"/>
      <c r="Q494" s="243"/>
      <c r="R494" s="243" t="s">
        <v>11</v>
      </c>
      <c r="S494" s="243"/>
      <c r="T494" s="243"/>
      <c r="U494" s="243"/>
      <c r="V494" s="243"/>
      <c r="W494" s="244"/>
      <c r="X494" s="245">
        <v>45879</v>
      </c>
      <c r="Y494" s="58" t="s">
        <v>64</v>
      </c>
      <c r="Z494" s="58" t="s">
        <v>426</v>
      </c>
      <c r="AA494" s="57">
        <v>28</v>
      </c>
      <c r="AB494" s="57">
        <v>28</v>
      </c>
    </row>
    <row r="495" spans="1:28" ht="24.6" customHeight="1" outlineLevel="1" x14ac:dyDescent="0.25">
      <c r="A495" s="239">
        <v>24</v>
      </c>
      <c r="B495" s="240" t="s">
        <v>1426</v>
      </c>
      <c r="C495" s="57" t="s">
        <v>66</v>
      </c>
      <c r="D495" s="58"/>
      <c r="E495" s="241">
        <v>44968</v>
      </c>
      <c r="F495" s="242">
        <v>6668803</v>
      </c>
      <c r="G495" s="243" t="s">
        <v>26</v>
      </c>
      <c r="H495" s="243" t="s">
        <v>25</v>
      </c>
      <c r="I495" s="246"/>
      <c r="J495" s="57"/>
      <c r="K495" s="57"/>
      <c r="L495" s="57" t="s">
        <v>136</v>
      </c>
      <c r="M495" s="57"/>
      <c r="N495" s="247"/>
      <c r="O495" s="57"/>
      <c r="P495" s="57"/>
      <c r="Q495" s="243"/>
      <c r="R495" s="243" t="s">
        <v>11</v>
      </c>
      <c r="S495" s="243"/>
      <c r="T495" s="243"/>
      <c r="U495" s="243"/>
      <c r="V495" s="243"/>
      <c r="W495" s="244"/>
      <c r="X495" s="245">
        <v>45879</v>
      </c>
      <c r="Y495" s="58" t="s">
        <v>64</v>
      </c>
      <c r="Z495" s="58" t="s">
        <v>426</v>
      </c>
      <c r="AA495" s="57">
        <v>28</v>
      </c>
      <c r="AB495" s="57">
        <v>56</v>
      </c>
    </row>
    <row r="496" spans="1:28" ht="24.6" customHeight="1" outlineLevel="1" x14ac:dyDescent="0.25">
      <c r="A496" s="239">
        <v>27</v>
      </c>
      <c r="B496" s="240" t="s">
        <v>541</v>
      </c>
      <c r="C496" s="57" t="s">
        <v>66</v>
      </c>
      <c r="D496" s="58"/>
      <c r="E496" s="241">
        <v>44248</v>
      </c>
      <c r="F496" s="242">
        <v>6099759</v>
      </c>
      <c r="G496" s="243" t="s">
        <v>53</v>
      </c>
      <c r="H496" s="243" t="s">
        <v>25</v>
      </c>
      <c r="I496" s="246"/>
      <c r="J496" s="57"/>
      <c r="K496" s="57"/>
      <c r="L496" s="57"/>
      <c r="M496" s="57"/>
      <c r="N496" s="247"/>
      <c r="O496" s="57"/>
      <c r="P496" s="57"/>
      <c r="Q496" s="243"/>
      <c r="R496" s="243" t="s">
        <v>11</v>
      </c>
      <c r="S496" s="243"/>
      <c r="T496" s="243"/>
      <c r="U496" s="243"/>
      <c r="V496" s="243"/>
      <c r="W496" s="244"/>
      <c r="X496" s="245">
        <v>45879</v>
      </c>
      <c r="Y496" s="58" t="s">
        <v>64</v>
      </c>
      <c r="Z496" s="58" t="s">
        <v>426</v>
      </c>
      <c r="AA496" s="57">
        <v>28</v>
      </c>
      <c r="AB496" s="57">
        <v>28</v>
      </c>
    </row>
    <row r="497" spans="1:28" ht="24.6" customHeight="1" outlineLevel="1" x14ac:dyDescent="0.25">
      <c r="A497" s="239">
        <v>28</v>
      </c>
      <c r="B497" s="240" t="s">
        <v>1279</v>
      </c>
      <c r="C497" s="57" t="s">
        <v>66</v>
      </c>
      <c r="D497" s="58"/>
      <c r="E497" s="241">
        <v>44574</v>
      </c>
      <c r="F497" s="242">
        <v>6414209</v>
      </c>
      <c r="G497" s="243" t="s">
        <v>27</v>
      </c>
      <c r="H497" s="243" t="s">
        <v>25</v>
      </c>
      <c r="I497" s="246"/>
      <c r="J497" s="57"/>
      <c r="K497" s="57"/>
      <c r="L497" s="57"/>
      <c r="M497" s="57"/>
      <c r="N497" s="247"/>
      <c r="O497" s="57"/>
      <c r="P497" s="57"/>
      <c r="Q497" s="243"/>
      <c r="R497" s="243" t="s">
        <v>11</v>
      </c>
      <c r="S497" s="243"/>
      <c r="T497" s="243"/>
      <c r="U497" s="243"/>
      <c r="V497" s="243"/>
      <c r="W497" s="244"/>
      <c r="X497" s="245">
        <v>45879</v>
      </c>
      <c r="Y497" s="58" t="s">
        <v>64</v>
      </c>
      <c r="Z497" s="58" t="s">
        <v>426</v>
      </c>
      <c r="AA497" s="57">
        <v>28</v>
      </c>
      <c r="AB497" s="57">
        <v>28</v>
      </c>
    </row>
    <row r="498" spans="1:28" ht="24.6" customHeight="1" outlineLevel="1" x14ac:dyDescent="0.25">
      <c r="A498" s="239">
        <v>29</v>
      </c>
      <c r="B498" s="240" t="s">
        <v>1427</v>
      </c>
      <c r="C498" s="57" t="s">
        <v>66</v>
      </c>
      <c r="D498" s="58"/>
      <c r="E498" s="241">
        <v>42792</v>
      </c>
      <c r="F498" s="242">
        <v>4893175</v>
      </c>
      <c r="G498" s="243" t="s">
        <v>39</v>
      </c>
      <c r="H498" s="243" t="s">
        <v>25</v>
      </c>
      <c r="I498" s="246"/>
      <c r="J498" s="57"/>
      <c r="K498" s="57"/>
      <c r="L498" s="57"/>
      <c r="M498" s="57"/>
      <c r="N498" s="247" t="s">
        <v>141</v>
      </c>
      <c r="O498" s="57"/>
      <c r="P498" s="57"/>
      <c r="Q498" s="243"/>
      <c r="R498" s="243"/>
      <c r="S498" s="243"/>
      <c r="T498" s="243" t="s">
        <v>13</v>
      </c>
      <c r="U498" s="243"/>
      <c r="V498" s="243"/>
      <c r="W498" s="244"/>
      <c r="X498" s="245">
        <v>45879</v>
      </c>
      <c r="Y498" s="58" t="s">
        <v>64</v>
      </c>
      <c r="Z498" s="58" t="s">
        <v>426</v>
      </c>
      <c r="AA498" s="57">
        <v>28</v>
      </c>
      <c r="AB498" s="57">
        <v>56</v>
      </c>
    </row>
    <row r="499" spans="1:28" ht="25.5" customHeight="1" x14ac:dyDescent="0.3">
      <c r="A499" s="297" t="s">
        <v>1428</v>
      </c>
      <c r="B499" s="298"/>
      <c r="C499" s="299" t="s">
        <v>1431</v>
      </c>
      <c r="D499" s="300"/>
      <c r="E499" s="300"/>
      <c r="F499" s="300"/>
      <c r="G499" s="300"/>
      <c r="H499" s="300"/>
      <c r="I499" s="300"/>
      <c r="J499" s="300"/>
      <c r="K499" s="300"/>
      <c r="L499" s="300"/>
      <c r="M499" s="300"/>
      <c r="N499" s="300"/>
      <c r="O499" s="300"/>
      <c r="P499" s="300"/>
      <c r="Q499" s="300"/>
      <c r="R499" s="300"/>
      <c r="S499" s="300"/>
      <c r="T499" s="300"/>
      <c r="U499" s="300"/>
      <c r="V499" s="300"/>
      <c r="W499" s="300"/>
      <c r="X499" s="300"/>
      <c r="Y499" s="300"/>
      <c r="Z499" s="300"/>
      <c r="AA499" s="300"/>
      <c r="AB499" s="300"/>
    </row>
    <row r="500" spans="1:28" ht="24.6" customHeight="1" outlineLevel="1" x14ac:dyDescent="0.25">
      <c r="A500" s="239">
        <v>4</v>
      </c>
      <c r="B500" s="240" t="s">
        <v>1282</v>
      </c>
      <c r="C500" s="57" t="s">
        <v>67</v>
      </c>
      <c r="D500" s="58"/>
      <c r="E500" s="241">
        <v>45471</v>
      </c>
      <c r="F500" s="242" t="s">
        <v>1247</v>
      </c>
      <c r="G500" s="243" t="s">
        <v>23</v>
      </c>
      <c r="H500" s="243" t="s">
        <v>25</v>
      </c>
      <c r="I500" s="246"/>
      <c r="J500" s="57"/>
      <c r="K500" s="57"/>
      <c r="L500" s="57"/>
      <c r="M500" s="57"/>
      <c r="N500" s="247"/>
      <c r="O500" s="57"/>
      <c r="P500" s="57"/>
      <c r="Q500" s="243"/>
      <c r="R500" s="243"/>
      <c r="S500" s="243" t="s">
        <v>12</v>
      </c>
      <c r="T500" s="243"/>
      <c r="U500" s="243"/>
      <c r="V500" s="243"/>
      <c r="W500" s="244"/>
      <c r="X500" s="245">
        <v>45885</v>
      </c>
      <c r="Y500" s="58" t="s">
        <v>64</v>
      </c>
      <c r="Z500" s="58" t="s">
        <v>1434</v>
      </c>
      <c r="AA500" s="57">
        <v>43</v>
      </c>
      <c r="AB500" s="57"/>
    </row>
    <row r="501" spans="1:28" ht="24.6" customHeight="1" outlineLevel="1" x14ac:dyDescent="0.25">
      <c r="A501" s="239">
        <v>5</v>
      </c>
      <c r="B501" s="240" t="s">
        <v>1323</v>
      </c>
      <c r="C501" s="57" t="s">
        <v>67</v>
      </c>
      <c r="D501" s="58"/>
      <c r="E501" s="241">
        <v>45449</v>
      </c>
      <c r="F501" s="242" t="s">
        <v>1324</v>
      </c>
      <c r="G501" s="243" t="s">
        <v>35</v>
      </c>
      <c r="H501" s="243" t="s">
        <v>25</v>
      </c>
      <c r="I501" s="246"/>
      <c r="J501" s="57"/>
      <c r="K501" s="57"/>
      <c r="L501" s="57"/>
      <c r="M501" s="57"/>
      <c r="N501" s="247"/>
      <c r="O501" s="57"/>
      <c r="P501" s="57"/>
      <c r="Q501" s="243"/>
      <c r="R501" s="243"/>
      <c r="S501" s="243" t="s">
        <v>12</v>
      </c>
      <c r="T501" s="243"/>
      <c r="U501" s="243"/>
      <c r="V501" s="243"/>
      <c r="W501" s="244"/>
      <c r="X501" s="245">
        <v>45885</v>
      </c>
      <c r="Y501" s="58" t="s">
        <v>64</v>
      </c>
      <c r="Z501" s="58" t="s">
        <v>1434</v>
      </c>
      <c r="AA501" s="57">
        <v>43</v>
      </c>
      <c r="AB501" s="57"/>
    </row>
    <row r="502" spans="1:28" ht="24.6" customHeight="1" outlineLevel="1" x14ac:dyDescent="0.25">
      <c r="A502" s="239">
        <v>6</v>
      </c>
      <c r="B502" s="240" t="s">
        <v>1432</v>
      </c>
      <c r="C502" s="57" t="s">
        <v>67</v>
      </c>
      <c r="D502" s="58"/>
      <c r="E502" s="241">
        <v>45281</v>
      </c>
      <c r="F502" s="242" t="s">
        <v>1433</v>
      </c>
      <c r="G502" s="243" t="s">
        <v>24</v>
      </c>
      <c r="H502" s="243" t="s">
        <v>25</v>
      </c>
      <c r="I502" s="246"/>
      <c r="J502" s="57"/>
      <c r="K502" s="57"/>
      <c r="L502" s="57"/>
      <c r="M502" s="57"/>
      <c r="N502" s="247"/>
      <c r="O502" s="57"/>
      <c r="P502" s="57"/>
      <c r="Q502" s="243"/>
      <c r="R502" s="243" t="s">
        <v>11</v>
      </c>
      <c r="S502" s="243"/>
      <c r="T502" s="243"/>
      <c r="U502" s="243"/>
      <c r="V502" s="243"/>
      <c r="W502" s="244"/>
      <c r="X502" s="245">
        <v>45885</v>
      </c>
      <c r="Y502" s="58" t="s">
        <v>64</v>
      </c>
      <c r="Z502" s="58" t="s">
        <v>1434</v>
      </c>
      <c r="AA502" s="57">
        <v>43</v>
      </c>
      <c r="AB502" s="57"/>
    </row>
    <row r="503" spans="1:28" ht="24.6" customHeight="1" outlineLevel="1" x14ac:dyDescent="0.25">
      <c r="A503" s="239">
        <v>10</v>
      </c>
      <c r="B503" s="240" t="s">
        <v>1252</v>
      </c>
      <c r="C503" s="57" t="s">
        <v>67</v>
      </c>
      <c r="D503" s="58"/>
      <c r="E503" s="241">
        <v>45109</v>
      </c>
      <c r="F503" s="242" t="s">
        <v>1253</v>
      </c>
      <c r="G503" s="243" t="s">
        <v>26</v>
      </c>
      <c r="H503" s="243" t="s">
        <v>25</v>
      </c>
      <c r="I503" s="246"/>
      <c r="J503" s="57"/>
      <c r="K503" s="57"/>
      <c r="L503" s="57"/>
      <c r="M503" s="57"/>
      <c r="N503" s="247"/>
      <c r="O503" s="57"/>
      <c r="P503" s="57"/>
      <c r="Q503" s="243"/>
      <c r="R503" s="243" t="s">
        <v>11</v>
      </c>
      <c r="S503" s="243"/>
      <c r="T503" s="243"/>
      <c r="U503" s="243"/>
      <c r="V503" s="243"/>
      <c r="W503" s="244"/>
      <c r="X503" s="245">
        <v>45885</v>
      </c>
      <c r="Y503" s="58" t="s">
        <v>64</v>
      </c>
      <c r="Z503" s="58" t="s">
        <v>1434</v>
      </c>
      <c r="AA503" s="57">
        <v>43</v>
      </c>
      <c r="AB503" s="57"/>
    </row>
    <row r="504" spans="1:28" ht="24.6" customHeight="1" outlineLevel="1" x14ac:dyDescent="0.25">
      <c r="A504" s="239">
        <v>12</v>
      </c>
      <c r="B504" s="240" t="s">
        <v>1284</v>
      </c>
      <c r="C504" s="57" t="s">
        <v>67</v>
      </c>
      <c r="D504" s="58"/>
      <c r="E504" s="241">
        <v>45080</v>
      </c>
      <c r="F504" s="242" t="s">
        <v>1285</v>
      </c>
      <c r="G504" s="243" t="s">
        <v>53</v>
      </c>
      <c r="H504" s="243" t="s">
        <v>25</v>
      </c>
      <c r="I504" s="246"/>
      <c r="J504" s="57"/>
      <c r="K504" s="57"/>
      <c r="L504" s="57"/>
      <c r="M504" s="57"/>
      <c r="N504" s="247"/>
      <c r="O504" s="57"/>
      <c r="P504" s="57"/>
      <c r="Q504" s="243"/>
      <c r="R504" s="243" t="s">
        <v>11</v>
      </c>
      <c r="S504" s="243"/>
      <c r="T504" s="243"/>
      <c r="U504" s="243"/>
      <c r="V504" s="243"/>
      <c r="W504" s="244"/>
      <c r="X504" s="245">
        <v>45885</v>
      </c>
      <c r="Y504" s="58" t="s">
        <v>64</v>
      </c>
      <c r="Z504" s="58" t="s">
        <v>1434</v>
      </c>
      <c r="AA504" s="57">
        <v>43</v>
      </c>
      <c r="AB504" s="57"/>
    </row>
    <row r="505" spans="1:28" ht="24.6" customHeight="1" outlineLevel="1" x14ac:dyDescent="0.25">
      <c r="A505" s="239">
        <v>15</v>
      </c>
      <c r="B505" s="240" t="s">
        <v>1399</v>
      </c>
      <c r="C505" s="57" t="s">
        <v>67</v>
      </c>
      <c r="D505" s="58"/>
      <c r="E505" s="241">
        <v>44649</v>
      </c>
      <c r="F505" s="242" t="s">
        <v>990</v>
      </c>
      <c r="G505" s="243" t="s">
        <v>27</v>
      </c>
      <c r="H505" s="243" t="s">
        <v>25</v>
      </c>
      <c r="I505" s="246"/>
      <c r="J505" s="57"/>
      <c r="K505" s="57"/>
      <c r="L505" s="57"/>
      <c r="M505" s="57"/>
      <c r="N505" s="247"/>
      <c r="O505" s="57"/>
      <c r="P505" s="57"/>
      <c r="Q505" s="243"/>
      <c r="R505" s="243" t="s">
        <v>11</v>
      </c>
      <c r="S505" s="243"/>
      <c r="T505" s="243"/>
      <c r="U505" s="243"/>
      <c r="V505" s="243"/>
      <c r="W505" s="244"/>
      <c r="X505" s="245">
        <v>45885</v>
      </c>
      <c r="Y505" s="58" t="s">
        <v>64</v>
      </c>
      <c r="Z505" s="58" t="s">
        <v>1434</v>
      </c>
      <c r="AA505" s="57">
        <v>43</v>
      </c>
      <c r="AB505" s="57"/>
    </row>
    <row r="506" spans="1:28" ht="24.6" customHeight="1" outlineLevel="1" x14ac:dyDescent="0.25">
      <c r="A506" s="239">
        <v>17</v>
      </c>
      <c r="B506" s="240" t="s">
        <v>1302</v>
      </c>
      <c r="C506" s="57" t="s">
        <v>67</v>
      </c>
      <c r="D506" s="58"/>
      <c r="E506" s="241">
        <v>42817</v>
      </c>
      <c r="F506" s="242" t="s">
        <v>1303</v>
      </c>
      <c r="G506" s="243" t="s">
        <v>39</v>
      </c>
      <c r="H506" s="243" t="s">
        <v>25</v>
      </c>
      <c r="I506" s="246"/>
      <c r="J506" s="57"/>
      <c r="K506" s="57"/>
      <c r="L506" s="57"/>
      <c r="M506" s="57"/>
      <c r="N506" s="247"/>
      <c r="O506" s="57"/>
      <c r="P506" s="57"/>
      <c r="Q506" s="243"/>
      <c r="R506" s="243"/>
      <c r="S506" s="243"/>
      <c r="T506" s="243" t="s">
        <v>13</v>
      </c>
      <c r="U506" s="243"/>
      <c r="V506" s="243"/>
      <c r="W506" s="244"/>
      <c r="X506" s="245">
        <v>45885</v>
      </c>
      <c r="Y506" s="58" t="s">
        <v>64</v>
      </c>
      <c r="Z506" s="58" t="s">
        <v>1434</v>
      </c>
      <c r="AA506" s="57">
        <v>43</v>
      </c>
      <c r="AB506" s="57"/>
    </row>
    <row r="507" spans="1:28" ht="24.6" customHeight="1" outlineLevel="1" x14ac:dyDescent="0.25">
      <c r="A507" s="239">
        <v>25</v>
      </c>
      <c r="B507" s="240" t="s">
        <v>1304</v>
      </c>
      <c r="C507" s="57" t="s">
        <v>66</v>
      </c>
      <c r="D507" s="58"/>
      <c r="E507" s="241">
        <v>45509</v>
      </c>
      <c r="F507" s="242" t="s">
        <v>1305</v>
      </c>
      <c r="G507" s="243" t="s">
        <v>23</v>
      </c>
      <c r="H507" s="243" t="s">
        <v>25</v>
      </c>
      <c r="I507" s="246"/>
      <c r="J507" s="57"/>
      <c r="K507" s="57"/>
      <c r="L507" s="57"/>
      <c r="M507" s="57"/>
      <c r="N507" s="247"/>
      <c r="O507" s="57"/>
      <c r="P507" s="57"/>
      <c r="Q507" s="243"/>
      <c r="R507" s="243" t="s">
        <v>11</v>
      </c>
      <c r="S507" s="243" t="s">
        <v>12</v>
      </c>
      <c r="T507" s="243"/>
      <c r="U507" s="243"/>
      <c r="V507" s="243"/>
      <c r="W507" s="244"/>
      <c r="X507" s="245">
        <v>45885</v>
      </c>
      <c r="Y507" s="58" t="s">
        <v>64</v>
      </c>
      <c r="Z507" s="58" t="s">
        <v>1434</v>
      </c>
      <c r="AA507" s="57">
        <v>43</v>
      </c>
      <c r="AB507" s="57"/>
    </row>
    <row r="508" spans="1:28" ht="24.6" customHeight="1" outlineLevel="1" x14ac:dyDescent="0.25">
      <c r="A508" s="239">
        <v>29</v>
      </c>
      <c r="B508" s="240" t="s">
        <v>1289</v>
      </c>
      <c r="C508" s="57" t="s">
        <v>66</v>
      </c>
      <c r="D508" s="58"/>
      <c r="E508" s="241">
        <v>45281</v>
      </c>
      <c r="F508" s="242" t="s">
        <v>1290</v>
      </c>
      <c r="G508" s="243" t="s">
        <v>24</v>
      </c>
      <c r="H508" s="243" t="s">
        <v>25</v>
      </c>
      <c r="I508" s="246"/>
      <c r="J508" s="57"/>
      <c r="K508" s="57"/>
      <c r="L508" s="57"/>
      <c r="M508" s="57"/>
      <c r="N508" s="247"/>
      <c r="O508" s="57"/>
      <c r="P508" s="57"/>
      <c r="Q508" s="243"/>
      <c r="R508" s="243" t="s">
        <v>11</v>
      </c>
      <c r="S508" s="243"/>
      <c r="T508" s="243"/>
      <c r="U508" s="243"/>
      <c r="V508" s="243"/>
      <c r="W508" s="244"/>
      <c r="X508" s="245">
        <v>45885</v>
      </c>
      <c r="Y508" s="58" t="s">
        <v>64</v>
      </c>
      <c r="Z508" s="58" t="s">
        <v>1434</v>
      </c>
      <c r="AA508" s="57">
        <v>43</v>
      </c>
      <c r="AB508" s="57"/>
    </row>
    <row r="509" spans="1:28" ht="24.6" customHeight="1" outlineLevel="1" x14ac:dyDescent="0.25">
      <c r="A509" s="239">
        <v>34</v>
      </c>
      <c r="B509" s="240" t="s">
        <v>1332</v>
      </c>
      <c r="C509" s="57" t="s">
        <v>66</v>
      </c>
      <c r="D509" s="58"/>
      <c r="E509" s="241">
        <v>44968</v>
      </c>
      <c r="F509" s="242" t="s">
        <v>1333</v>
      </c>
      <c r="G509" s="243" t="s">
        <v>26</v>
      </c>
      <c r="H509" s="243" t="s">
        <v>25</v>
      </c>
      <c r="I509" s="246"/>
      <c r="J509" s="57"/>
      <c r="K509" s="57"/>
      <c r="L509" s="57"/>
      <c r="M509" s="57"/>
      <c r="N509" s="247"/>
      <c r="O509" s="57"/>
      <c r="P509" s="57"/>
      <c r="Q509" s="243"/>
      <c r="R509" s="243" t="s">
        <v>11</v>
      </c>
      <c r="S509" s="243"/>
      <c r="T509" s="243"/>
      <c r="U509" s="243"/>
      <c r="V509" s="243"/>
      <c r="W509" s="244"/>
      <c r="X509" s="245">
        <v>45885</v>
      </c>
      <c r="Y509" s="58" t="s">
        <v>64</v>
      </c>
      <c r="Z509" s="58" t="s">
        <v>1434</v>
      </c>
      <c r="AA509" s="57">
        <v>43</v>
      </c>
      <c r="AB509" s="57"/>
    </row>
    <row r="510" spans="1:28" ht="24.6" customHeight="1" outlineLevel="1" x14ac:dyDescent="0.25">
      <c r="A510" s="239">
        <v>36</v>
      </c>
      <c r="B510" s="240" t="s">
        <v>1349</v>
      </c>
      <c r="C510" s="57" t="s">
        <v>66</v>
      </c>
      <c r="D510" s="58"/>
      <c r="E510" s="241">
        <v>44263</v>
      </c>
      <c r="F510" s="242" t="s">
        <v>714</v>
      </c>
      <c r="G510" s="243" t="s">
        <v>53</v>
      </c>
      <c r="H510" s="243" t="s">
        <v>25</v>
      </c>
      <c r="I510" s="246"/>
      <c r="J510" s="57"/>
      <c r="K510" s="57"/>
      <c r="L510" s="57"/>
      <c r="M510" s="57"/>
      <c r="N510" s="247"/>
      <c r="O510" s="57"/>
      <c r="P510" s="57"/>
      <c r="Q510" s="243"/>
      <c r="R510" s="243" t="s">
        <v>11</v>
      </c>
      <c r="S510" s="243"/>
      <c r="T510" s="243"/>
      <c r="U510" s="243"/>
      <c r="V510" s="243"/>
      <c r="W510" s="244"/>
      <c r="X510" s="245">
        <v>45885</v>
      </c>
      <c r="Y510" s="58" t="s">
        <v>64</v>
      </c>
      <c r="Z510" s="58" t="s">
        <v>1434</v>
      </c>
      <c r="AA510" s="57">
        <v>43</v>
      </c>
      <c r="AB510" s="57"/>
    </row>
    <row r="511" spans="1:28" ht="24.6" customHeight="1" outlineLevel="1" x14ac:dyDescent="0.25">
      <c r="A511" s="239">
        <v>39</v>
      </c>
      <c r="B511" s="240" t="s">
        <v>1296</v>
      </c>
      <c r="C511" s="57" t="s">
        <v>66</v>
      </c>
      <c r="D511" s="58"/>
      <c r="E511" s="241">
        <v>43897</v>
      </c>
      <c r="F511" s="242" t="s">
        <v>37</v>
      </c>
      <c r="G511" s="243" t="s">
        <v>27</v>
      </c>
      <c r="H511" s="243" t="s">
        <v>25</v>
      </c>
      <c r="I511" s="246"/>
      <c r="J511" s="57"/>
      <c r="K511" s="57"/>
      <c r="L511" s="57"/>
      <c r="M511" s="57"/>
      <c r="N511" s="247"/>
      <c r="O511" s="57"/>
      <c r="P511" s="57"/>
      <c r="Q511" s="243"/>
      <c r="R511" s="243" t="s">
        <v>11</v>
      </c>
      <c r="S511" s="243"/>
      <c r="T511" s="243"/>
      <c r="U511" s="243"/>
      <c r="V511" s="243"/>
      <c r="W511" s="244"/>
      <c r="X511" s="245">
        <v>45885</v>
      </c>
      <c r="Y511" s="58" t="s">
        <v>64</v>
      </c>
      <c r="Z511" s="58" t="s">
        <v>1434</v>
      </c>
      <c r="AA511" s="57">
        <v>43</v>
      </c>
      <c r="AB511" s="57"/>
    </row>
    <row r="512" spans="1:28" ht="24.6" customHeight="1" outlineLevel="1" x14ac:dyDescent="0.25">
      <c r="A512" s="239">
        <v>41</v>
      </c>
      <c r="B512" s="240" t="s">
        <v>1297</v>
      </c>
      <c r="C512" s="57" t="s">
        <v>66</v>
      </c>
      <c r="D512" s="58"/>
      <c r="E512" s="241">
        <v>42765</v>
      </c>
      <c r="F512" s="242" t="s">
        <v>114</v>
      </c>
      <c r="G512" s="243" t="s">
        <v>39</v>
      </c>
      <c r="H512" s="243" t="s">
        <v>25</v>
      </c>
      <c r="I512" s="246"/>
      <c r="J512" s="57"/>
      <c r="K512" s="57"/>
      <c r="L512" s="57"/>
      <c r="M512" s="57"/>
      <c r="N512" s="247"/>
      <c r="O512" s="57"/>
      <c r="P512" s="57"/>
      <c r="Q512" s="243"/>
      <c r="R512" s="243"/>
      <c r="S512" s="243"/>
      <c r="T512" s="243" t="s">
        <v>13</v>
      </c>
      <c r="U512" s="243"/>
      <c r="V512" s="243"/>
      <c r="W512" s="244"/>
      <c r="X512" s="245">
        <v>45885</v>
      </c>
      <c r="Y512" s="58" t="s">
        <v>64</v>
      </c>
      <c r="Z512" s="58" t="s">
        <v>1434</v>
      </c>
      <c r="AA512" s="57">
        <v>43</v>
      </c>
      <c r="AB512" s="57"/>
    </row>
    <row r="513" spans="1:28" ht="25.5" customHeight="1" x14ac:dyDescent="0.3">
      <c r="A513" s="297" t="s">
        <v>1435</v>
      </c>
      <c r="B513" s="298"/>
      <c r="C513" s="299" t="s">
        <v>1436</v>
      </c>
      <c r="D513" s="300"/>
      <c r="E513" s="300"/>
      <c r="F513" s="300"/>
      <c r="G513" s="300"/>
      <c r="H513" s="300"/>
      <c r="I513" s="300"/>
      <c r="J513" s="300"/>
      <c r="K513" s="300"/>
      <c r="L513" s="300"/>
      <c r="M513" s="300"/>
      <c r="N513" s="300"/>
      <c r="O513" s="300"/>
      <c r="P513" s="300"/>
      <c r="Q513" s="300"/>
      <c r="R513" s="300"/>
      <c r="S513" s="300"/>
      <c r="T513" s="300"/>
      <c r="U513" s="300"/>
      <c r="V513" s="300"/>
      <c r="W513" s="300"/>
      <c r="X513" s="300"/>
      <c r="Y513" s="300"/>
      <c r="Z513" s="300"/>
      <c r="AA513" s="300"/>
      <c r="AB513" s="300"/>
    </row>
    <row r="514" spans="1:28" ht="24.6" customHeight="1" outlineLevel="1" x14ac:dyDescent="0.25">
      <c r="A514" s="239" t="s">
        <v>1437</v>
      </c>
      <c r="B514" s="240" t="s">
        <v>1323</v>
      </c>
      <c r="C514" s="57" t="s">
        <v>67</v>
      </c>
      <c r="D514" s="58"/>
      <c r="E514" s="241">
        <v>45449</v>
      </c>
      <c r="F514" s="242" t="s">
        <v>1324</v>
      </c>
      <c r="G514" s="243" t="s">
        <v>35</v>
      </c>
      <c r="H514" s="243" t="s">
        <v>25</v>
      </c>
      <c r="I514" s="246"/>
      <c r="J514" s="57"/>
      <c r="K514" s="57"/>
      <c r="L514" s="57"/>
      <c r="M514" s="57"/>
      <c r="N514" s="247"/>
      <c r="O514" s="57"/>
      <c r="P514" s="57"/>
      <c r="Q514" s="243"/>
      <c r="R514" s="243"/>
      <c r="S514" s="243" t="s">
        <v>12</v>
      </c>
      <c r="T514" s="243"/>
      <c r="U514" s="243"/>
      <c r="V514" s="243"/>
      <c r="W514" s="244"/>
      <c r="X514" s="245">
        <v>45886</v>
      </c>
      <c r="Y514" s="58" t="s">
        <v>64</v>
      </c>
      <c r="Z514" s="58" t="s">
        <v>1434</v>
      </c>
      <c r="AA514" s="57">
        <v>44</v>
      </c>
      <c r="AB514" s="57"/>
    </row>
    <row r="515" spans="1:28" ht="24.6" customHeight="1" outlineLevel="1" x14ac:dyDescent="0.25">
      <c r="A515" s="239">
        <v>7</v>
      </c>
      <c r="B515" s="240" t="s">
        <v>1432</v>
      </c>
      <c r="C515" s="57" t="s">
        <v>67</v>
      </c>
      <c r="D515" s="58"/>
      <c r="E515" s="241">
        <v>45281</v>
      </c>
      <c r="F515" s="242" t="s">
        <v>1433</v>
      </c>
      <c r="G515" s="243" t="s">
        <v>24</v>
      </c>
      <c r="H515" s="243" t="s">
        <v>25</v>
      </c>
      <c r="I515" s="246"/>
      <c r="J515" s="57"/>
      <c r="K515" s="57"/>
      <c r="L515" s="57"/>
      <c r="M515" s="57"/>
      <c r="N515" s="247"/>
      <c r="O515" s="57"/>
      <c r="P515" s="57"/>
      <c r="Q515" s="243"/>
      <c r="R515" s="243" t="s">
        <v>11</v>
      </c>
      <c r="S515" s="243"/>
      <c r="T515" s="243"/>
      <c r="U515" s="243"/>
      <c r="V515" s="243"/>
      <c r="W515" s="244"/>
      <c r="X515" s="245">
        <v>45886</v>
      </c>
      <c r="Y515" s="58" t="s">
        <v>64</v>
      </c>
      <c r="Z515" s="58" t="s">
        <v>1434</v>
      </c>
      <c r="AA515" s="57">
        <v>44</v>
      </c>
      <c r="AB515" s="57"/>
    </row>
    <row r="516" spans="1:28" ht="24.6" customHeight="1" outlineLevel="1" x14ac:dyDescent="0.25">
      <c r="A516" s="239">
        <v>10</v>
      </c>
      <c r="B516" s="240" t="s">
        <v>1399</v>
      </c>
      <c r="C516" s="57" t="s">
        <v>67</v>
      </c>
      <c r="D516" s="58"/>
      <c r="E516" s="241">
        <v>44649</v>
      </c>
      <c r="F516" s="242" t="s">
        <v>990</v>
      </c>
      <c r="G516" s="243" t="s">
        <v>26</v>
      </c>
      <c r="H516" s="243" t="s">
        <v>25</v>
      </c>
      <c r="I516" s="246"/>
      <c r="J516" s="57"/>
      <c r="K516" s="57"/>
      <c r="L516" s="57"/>
      <c r="M516" s="57"/>
      <c r="N516" s="247"/>
      <c r="O516" s="57"/>
      <c r="P516" s="57"/>
      <c r="Q516" s="243"/>
      <c r="R516" s="243" t="s">
        <v>11</v>
      </c>
      <c r="S516" s="243"/>
      <c r="T516" s="243"/>
      <c r="U516" s="243"/>
      <c r="V516" s="243"/>
      <c r="W516" s="244"/>
      <c r="X516" s="245">
        <v>45886</v>
      </c>
      <c r="Y516" s="58" t="s">
        <v>64</v>
      </c>
      <c r="Z516" s="58" t="s">
        <v>1434</v>
      </c>
      <c r="AA516" s="57">
        <v>44</v>
      </c>
      <c r="AB516" s="57"/>
    </row>
    <row r="517" spans="1:28" ht="24.6" customHeight="1" outlineLevel="1" x14ac:dyDescent="0.25">
      <c r="A517" s="239">
        <v>14</v>
      </c>
      <c r="B517" s="240" t="s">
        <v>1301</v>
      </c>
      <c r="C517" s="57" t="s">
        <v>67</v>
      </c>
      <c r="D517" s="58"/>
      <c r="E517" s="241">
        <v>44094</v>
      </c>
      <c r="F517" s="242" t="s">
        <v>33</v>
      </c>
      <c r="G517" s="243" t="s">
        <v>53</v>
      </c>
      <c r="H517" s="243" t="s">
        <v>25</v>
      </c>
      <c r="I517" s="246"/>
      <c r="J517" s="57"/>
      <c r="K517" s="57"/>
      <c r="L517" s="57"/>
      <c r="M517" s="57"/>
      <c r="N517" s="247"/>
      <c r="O517" s="57"/>
      <c r="P517" s="57"/>
      <c r="Q517" s="243"/>
      <c r="R517" s="243" t="s">
        <v>11</v>
      </c>
      <c r="S517" s="243"/>
      <c r="T517" s="243"/>
      <c r="U517" s="243"/>
      <c r="V517" s="243"/>
      <c r="W517" s="244"/>
      <c r="X517" s="245">
        <v>45886</v>
      </c>
      <c r="Y517" s="58" t="s">
        <v>64</v>
      </c>
      <c r="Z517" s="58" t="s">
        <v>1434</v>
      </c>
      <c r="AA517" s="57">
        <v>44</v>
      </c>
      <c r="AB517" s="57"/>
    </row>
    <row r="518" spans="1:28" ht="24.6" customHeight="1" outlineLevel="1" x14ac:dyDescent="0.25">
      <c r="A518" s="239">
        <v>17</v>
      </c>
      <c r="B518" s="240" t="s">
        <v>1438</v>
      </c>
      <c r="C518" s="57" t="s">
        <v>67</v>
      </c>
      <c r="D518" s="58"/>
      <c r="E518" s="241">
        <v>44657</v>
      </c>
      <c r="F518" s="242" t="s">
        <v>1014</v>
      </c>
      <c r="G518" s="243" t="s">
        <v>27</v>
      </c>
      <c r="H518" s="243" t="s">
        <v>25</v>
      </c>
      <c r="I518" s="246"/>
      <c r="J518" s="57"/>
      <c r="K518" s="57"/>
      <c r="L518" s="57"/>
      <c r="M518" s="57"/>
      <c r="N518" s="247"/>
      <c r="O518" s="57"/>
      <c r="P518" s="57"/>
      <c r="Q518" s="243"/>
      <c r="R518" s="243" t="s">
        <v>11</v>
      </c>
      <c r="S518" s="243"/>
      <c r="T518" s="243"/>
      <c r="U518" s="243"/>
      <c r="V518" s="243"/>
      <c r="W518" s="244"/>
      <c r="X518" s="245">
        <v>45886</v>
      </c>
      <c r="Y518" s="58" t="s">
        <v>64</v>
      </c>
      <c r="Z518" s="58" t="s">
        <v>1434</v>
      </c>
      <c r="AA518" s="57">
        <v>44</v>
      </c>
      <c r="AB518" s="57"/>
    </row>
    <row r="519" spans="1:28" ht="24.6" customHeight="1" outlineLevel="1" x14ac:dyDescent="0.25">
      <c r="A519" s="239">
        <v>20</v>
      </c>
      <c r="B519" s="240" t="s">
        <v>1325</v>
      </c>
      <c r="C519" s="57" t="s">
        <v>67</v>
      </c>
      <c r="D519" s="58"/>
      <c r="E519" s="241">
        <v>42815</v>
      </c>
      <c r="F519" s="242" t="s">
        <v>1326</v>
      </c>
      <c r="G519" s="243" t="s">
        <v>39</v>
      </c>
      <c r="H519" s="243" t="s">
        <v>25</v>
      </c>
      <c r="I519" s="246"/>
      <c r="J519" s="57"/>
      <c r="K519" s="57"/>
      <c r="L519" s="57"/>
      <c r="M519" s="57"/>
      <c r="N519" s="247"/>
      <c r="O519" s="57"/>
      <c r="P519" s="57"/>
      <c r="Q519" s="243"/>
      <c r="R519" s="243"/>
      <c r="S519" s="243"/>
      <c r="T519" s="243" t="s">
        <v>13</v>
      </c>
      <c r="U519" s="243"/>
      <c r="V519" s="243"/>
      <c r="W519" s="244"/>
      <c r="X519" s="245">
        <v>45886</v>
      </c>
      <c r="Y519" s="58" t="s">
        <v>64</v>
      </c>
      <c r="Z519" s="58" t="s">
        <v>1434</v>
      </c>
      <c r="AA519" s="57">
        <v>44</v>
      </c>
      <c r="AB519" s="57"/>
    </row>
    <row r="520" spans="1:28" ht="24.6" customHeight="1" outlineLevel="1" x14ac:dyDescent="0.25">
      <c r="A520" s="239">
        <v>27</v>
      </c>
      <c r="B520" s="240" t="s">
        <v>1304</v>
      </c>
      <c r="C520" s="57" t="s">
        <v>66</v>
      </c>
      <c r="D520" s="58"/>
      <c r="E520" s="241">
        <v>45509</v>
      </c>
      <c r="F520" s="242" t="s">
        <v>1305</v>
      </c>
      <c r="G520" s="243" t="s">
        <v>23</v>
      </c>
      <c r="H520" s="243" t="s">
        <v>25</v>
      </c>
      <c r="I520" s="246"/>
      <c r="J520" s="57"/>
      <c r="K520" s="57"/>
      <c r="L520" s="57"/>
      <c r="M520" s="57"/>
      <c r="N520" s="247"/>
      <c r="O520" s="57"/>
      <c r="P520" s="57"/>
      <c r="Q520" s="243"/>
      <c r="R520" s="243"/>
      <c r="S520" s="243" t="s">
        <v>12</v>
      </c>
      <c r="T520" s="243"/>
      <c r="U520" s="243"/>
      <c r="V520" s="243"/>
      <c r="W520" s="244"/>
      <c r="X520" s="245">
        <v>45886</v>
      </c>
      <c r="Y520" s="58" t="s">
        <v>64</v>
      </c>
      <c r="Z520" s="58" t="s">
        <v>1434</v>
      </c>
      <c r="AA520" s="57">
        <v>44</v>
      </c>
      <c r="AB520" s="57"/>
    </row>
    <row r="521" spans="1:28" ht="24.6" customHeight="1" outlineLevel="1" x14ac:dyDescent="0.25">
      <c r="A521" s="239">
        <v>28</v>
      </c>
      <c r="B521" s="240" t="s">
        <v>1288</v>
      </c>
      <c r="C521" s="57" t="s">
        <v>66</v>
      </c>
      <c r="D521" s="58"/>
      <c r="E521" s="241">
        <v>45471</v>
      </c>
      <c r="F521" s="242" t="s">
        <v>1257</v>
      </c>
      <c r="G521" s="243" t="s">
        <v>35</v>
      </c>
      <c r="H521" s="243" t="s">
        <v>25</v>
      </c>
      <c r="I521" s="246"/>
      <c r="J521" s="57"/>
      <c r="K521" s="57"/>
      <c r="L521" s="57"/>
      <c r="M521" s="57"/>
      <c r="N521" s="247"/>
      <c r="O521" s="57"/>
      <c r="P521" s="57"/>
      <c r="Q521" s="243"/>
      <c r="R521" s="243"/>
      <c r="S521" s="243" t="s">
        <v>12</v>
      </c>
      <c r="T521" s="243"/>
      <c r="U521" s="243"/>
      <c r="V521" s="243"/>
      <c r="W521" s="244"/>
      <c r="X521" s="245">
        <v>45886</v>
      </c>
      <c r="Y521" s="58" t="s">
        <v>64</v>
      </c>
      <c r="Z521" s="58" t="s">
        <v>1434</v>
      </c>
      <c r="AA521" s="57">
        <v>44</v>
      </c>
      <c r="AB521" s="57"/>
    </row>
    <row r="522" spans="1:28" ht="24.6" customHeight="1" outlineLevel="1" x14ac:dyDescent="0.25">
      <c r="A522" s="239">
        <v>36</v>
      </c>
      <c r="B522" s="240" t="s">
        <v>1328</v>
      </c>
      <c r="C522" s="57" t="s">
        <v>66</v>
      </c>
      <c r="D522" s="58"/>
      <c r="E522" s="241">
        <v>45375</v>
      </c>
      <c r="F522" s="242" t="s">
        <v>1329</v>
      </c>
      <c r="G522" s="243" t="s">
        <v>24</v>
      </c>
      <c r="H522" s="243" t="s">
        <v>25</v>
      </c>
      <c r="I522" s="246"/>
      <c r="J522" s="57"/>
      <c r="K522" s="57"/>
      <c r="L522" s="57"/>
      <c r="M522" s="57"/>
      <c r="N522" s="247"/>
      <c r="O522" s="57"/>
      <c r="P522" s="57"/>
      <c r="Q522" s="243"/>
      <c r="R522" s="243" t="s">
        <v>11</v>
      </c>
      <c r="S522" s="243"/>
      <c r="T522" s="243"/>
      <c r="U522" s="243"/>
      <c r="V522" s="243"/>
      <c r="W522" s="244"/>
      <c r="X522" s="245">
        <v>45886</v>
      </c>
      <c r="Y522" s="58" t="s">
        <v>64</v>
      </c>
      <c r="Z522" s="58" t="s">
        <v>1434</v>
      </c>
      <c r="AA522" s="57">
        <v>44</v>
      </c>
      <c r="AB522" s="57"/>
    </row>
    <row r="523" spans="1:28" ht="24.6" customHeight="1" outlineLevel="1" x14ac:dyDescent="0.25">
      <c r="A523" s="239">
        <v>40</v>
      </c>
      <c r="B523" s="240" t="s">
        <v>1439</v>
      </c>
      <c r="C523" s="57" t="s">
        <v>66</v>
      </c>
      <c r="D523" s="58"/>
      <c r="E523" s="241">
        <v>44655</v>
      </c>
      <c r="F523" s="242" t="s">
        <v>1440</v>
      </c>
      <c r="G523" s="243" t="s">
        <v>26</v>
      </c>
      <c r="H523" s="243" t="s">
        <v>25</v>
      </c>
      <c r="I523" s="246"/>
      <c r="J523" s="57"/>
      <c r="K523" s="57"/>
      <c r="L523" s="57"/>
      <c r="M523" s="57"/>
      <c r="N523" s="247"/>
      <c r="O523" s="57"/>
      <c r="P523" s="57"/>
      <c r="Q523" s="243"/>
      <c r="R523" s="243" t="s">
        <v>11</v>
      </c>
      <c r="S523" s="243"/>
      <c r="T523" s="243"/>
      <c r="U523" s="243"/>
      <c r="V523" s="243"/>
      <c r="W523" s="244"/>
      <c r="X523" s="245">
        <v>45886</v>
      </c>
      <c r="Y523" s="58" t="s">
        <v>64</v>
      </c>
      <c r="Z523" s="58" t="s">
        <v>1434</v>
      </c>
      <c r="AA523" s="57">
        <v>44</v>
      </c>
      <c r="AB523" s="57"/>
    </row>
    <row r="524" spans="1:28" ht="24.6" customHeight="1" outlineLevel="1" x14ac:dyDescent="0.25">
      <c r="A524" s="239">
        <v>41</v>
      </c>
      <c r="B524" s="240" t="s">
        <v>1349</v>
      </c>
      <c r="C524" s="57" t="s">
        <v>66</v>
      </c>
      <c r="D524" s="58"/>
      <c r="E524" s="241">
        <v>44263</v>
      </c>
      <c r="F524" s="242" t="s">
        <v>714</v>
      </c>
      <c r="G524" s="243" t="s">
        <v>53</v>
      </c>
      <c r="H524" s="243" t="s">
        <v>25</v>
      </c>
      <c r="I524" s="246"/>
      <c r="J524" s="57"/>
      <c r="K524" s="57"/>
      <c r="L524" s="57"/>
      <c r="M524" s="57"/>
      <c r="N524" s="247"/>
      <c r="O524" s="57"/>
      <c r="P524" s="57"/>
      <c r="Q524" s="243"/>
      <c r="R524" s="243" t="s">
        <v>11</v>
      </c>
      <c r="S524" s="243"/>
      <c r="T524" s="243"/>
      <c r="U524" s="243"/>
      <c r="V524" s="243"/>
      <c r="W524" s="244"/>
      <c r="X524" s="245">
        <v>45886</v>
      </c>
      <c r="Y524" s="58" t="s">
        <v>64</v>
      </c>
      <c r="Z524" s="58" t="s">
        <v>1434</v>
      </c>
      <c r="AA524" s="57">
        <v>44</v>
      </c>
      <c r="AB524" s="57"/>
    </row>
    <row r="525" spans="1:28" ht="24.6" customHeight="1" outlineLevel="1" x14ac:dyDescent="0.25">
      <c r="A525" s="239">
        <v>45</v>
      </c>
      <c r="B525" s="240" t="s">
        <v>1441</v>
      </c>
      <c r="C525" s="57" t="s">
        <v>66</v>
      </c>
      <c r="D525" s="58"/>
      <c r="E525" s="241">
        <v>43475</v>
      </c>
      <c r="F525" s="242" t="s">
        <v>680</v>
      </c>
      <c r="G525" s="243" t="s">
        <v>27</v>
      </c>
      <c r="H525" s="243" t="s">
        <v>25</v>
      </c>
      <c r="I525" s="246"/>
      <c r="J525" s="57"/>
      <c r="K525" s="57"/>
      <c r="L525" s="57"/>
      <c r="M525" s="57"/>
      <c r="N525" s="247"/>
      <c r="O525" s="57"/>
      <c r="P525" s="57"/>
      <c r="Q525" s="243"/>
      <c r="R525" s="243" t="s">
        <v>11</v>
      </c>
      <c r="S525" s="243"/>
      <c r="T525" s="243"/>
      <c r="U525" s="243"/>
      <c r="V525" s="243"/>
      <c r="W525" s="244"/>
      <c r="X525" s="245">
        <v>45886</v>
      </c>
      <c r="Y525" s="58" t="s">
        <v>64</v>
      </c>
      <c r="Z525" s="58" t="s">
        <v>1434</v>
      </c>
      <c r="AA525" s="57">
        <v>44</v>
      </c>
      <c r="AB525" s="57"/>
    </row>
    <row r="526" spans="1:28" ht="24.6" customHeight="1" outlineLevel="1" x14ac:dyDescent="0.25">
      <c r="A526" s="239">
        <v>46</v>
      </c>
      <c r="B526" s="240" t="s">
        <v>1297</v>
      </c>
      <c r="C526" s="57" t="s">
        <v>66</v>
      </c>
      <c r="D526" s="58"/>
      <c r="E526" s="241">
        <v>42765</v>
      </c>
      <c r="F526" s="242" t="s">
        <v>114</v>
      </c>
      <c r="G526" s="243" t="s">
        <v>39</v>
      </c>
      <c r="H526" s="243" t="s">
        <v>25</v>
      </c>
      <c r="I526" s="246"/>
      <c r="J526" s="57"/>
      <c r="K526" s="57"/>
      <c r="L526" s="57"/>
      <c r="M526" s="57"/>
      <c r="N526" s="247"/>
      <c r="O526" s="57"/>
      <c r="P526" s="57"/>
      <c r="Q526" s="243"/>
      <c r="R526" s="243"/>
      <c r="S526" s="243"/>
      <c r="T526" s="243" t="s">
        <v>13</v>
      </c>
      <c r="U526" s="243"/>
      <c r="V526" s="243"/>
      <c r="W526" s="244"/>
      <c r="X526" s="245">
        <v>45886</v>
      </c>
      <c r="Y526" s="58" t="s">
        <v>64</v>
      </c>
      <c r="Z526" s="58" t="s">
        <v>1434</v>
      </c>
      <c r="AA526" s="57">
        <v>44</v>
      </c>
      <c r="AB526" s="57"/>
    </row>
    <row r="527" spans="1:28" ht="25.5" customHeight="1" x14ac:dyDescent="0.3">
      <c r="A527" s="297" t="s">
        <v>1442</v>
      </c>
      <c r="B527" s="298"/>
      <c r="C527" s="299" t="s">
        <v>1443</v>
      </c>
      <c r="D527" s="300"/>
      <c r="E527" s="300"/>
      <c r="F527" s="300"/>
      <c r="G527" s="300"/>
      <c r="H527" s="300"/>
      <c r="I527" s="300"/>
      <c r="J527" s="300"/>
      <c r="K527" s="300"/>
      <c r="L527" s="300"/>
      <c r="M527" s="300"/>
      <c r="N527" s="300"/>
      <c r="O527" s="300"/>
      <c r="P527" s="300"/>
      <c r="Q527" s="300"/>
      <c r="R527" s="300"/>
      <c r="S527" s="300"/>
      <c r="T527" s="300"/>
      <c r="U527" s="300"/>
      <c r="V527" s="300"/>
      <c r="W527" s="300"/>
      <c r="X527" s="300"/>
      <c r="Y527" s="300"/>
      <c r="Z527" s="300"/>
      <c r="AA527" s="300"/>
      <c r="AB527" s="300"/>
    </row>
    <row r="528" spans="1:28" ht="24.6" customHeight="1" outlineLevel="1" x14ac:dyDescent="0.25">
      <c r="A528" s="239">
        <v>5</v>
      </c>
      <c r="B528" s="240" t="s">
        <v>1282</v>
      </c>
      <c r="C528" s="57" t="s">
        <v>67</v>
      </c>
      <c r="D528" s="58"/>
      <c r="E528" s="241">
        <v>45471</v>
      </c>
      <c r="F528" s="242" t="s">
        <v>1247</v>
      </c>
      <c r="G528" s="243" t="s">
        <v>23</v>
      </c>
      <c r="H528" s="243" t="s">
        <v>25</v>
      </c>
      <c r="I528" s="246"/>
      <c r="J528" s="57"/>
      <c r="K528" s="57"/>
      <c r="L528" s="57"/>
      <c r="M528" s="57"/>
      <c r="N528" s="247"/>
      <c r="O528" s="57"/>
      <c r="P528" s="57"/>
      <c r="Q528" s="243"/>
      <c r="R528" s="243"/>
      <c r="S528" s="243" t="s">
        <v>12</v>
      </c>
      <c r="T528" s="243"/>
      <c r="U528" s="243"/>
      <c r="V528" s="243"/>
      <c r="W528" s="244"/>
      <c r="X528" s="245">
        <v>45892</v>
      </c>
      <c r="Y528" s="58" t="s">
        <v>64</v>
      </c>
      <c r="Z528" s="58" t="s">
        <v>1453</v>
      </c>
      <c r="AA528" s="57">
        <v>50</v>
      </c>
      <c r="AB528" s="57"/>
    </row>
    <row r="529" spans="1:28" ht="24.6" customHeight="1" outlineLevel="1" x14ac:dyDescent="0.25">
      <c r="A529" s="239">
        <v>8</v>
      </c>
      <c r="B529" s="240" t="s">
        <v>1444</v>
      </c>
      <c r="C529" s="57" t="s">
        <v>67</v>
      </c>
      <c r="D529" s="58"/>
      <c r="E529" s="241">
        <v>45485</v>
      </c>
      <c r="F529" s="242" t="s">
        <v>1445</v>
      </c>
      <c r="G529" s="243" t="s">
        <v>35</v>
      </c>
      <c r="H529" s="243" t="s">
        <v>25</v>
      </c>
      <c r="I529" s="246"/>
      <c r="J529" s="57"/>
      <c r="K529" s="57"/>
      <c r="L529" s="57"/>
      <c r="M529" s="57"/>
      <c r="N529" s="247"/>
      <c r="O529" s="57"/>
      <c r="P529" s="57"/>
      <c r="Q529" s="243"/>
      <c r="R529" s="243"/>
      <c r="S529" s="243" t="s">
        <v>12</v>
      </c>
      <c r="T529" s="243"/>
      <c r="U529" s="243"/>
      <c r="V529" s="243"/>
      <c r="W529" s="244"/>
      <c r="X529" s="245">
        <v>45892</v>
      </c>
      <c r="Y529" s="58" t="s">
        <v>64</v>
      </c>
      <c r="Z529" s="58" t="s">
        <v>1453</v>
      </c>
      <c r="AA529" s="57">
        <v>50</v>
      </c>
      <c r="AB529" s="57"/>
    </row>
    <row r="530" spans="1:28" ht="24.6" customHeight="1" outlineLevel="1" x14ac:dyDescent="0.25">
      <c r="A530" s="239">
        <v>12</v>
      </c>
      <c r="B530" s="240" t="s">
        <v>1430</v>
      </c>
      <c r="C530" s="57" t="s">
        <v>67</v>
      </c>
      <c r="D530" s="58"/>
      <c r="E530" s="241">
        <v>45194</v>
      </c>
      <c r="F530" s="242" t="s">
        <v>1446</v>
      </c>
      <c r="G530" s="243" t="s">
        <v>24</v>
      </c>
      <c r="H530" s="243" t="s">
        <v>25</v>
      </c>
      <c r="I530" s="246"/>
      <c r="J530" s="57"/>
      <c r="K530" s="57"/>
      <c r="L530" s="57"/>
      <c r="M530" s="57"/>
      <c r="N530" s="247"/>
      <c r="O530" s="57"/>
      <c r="P530" s="57"/>
      <c r="Q530" s="243"/>
      <c r="R530" s="243" t="s">
        <v>11</v>
      </c>
      <c r="S530" s="243"/>
      <c r="T530" s="243"/>
      <c r="U530" s="243"/>
      <c r="V530" s="243"/>
      <c r="W530" s="244"/>
      <c r="X530" s="245">
        <v>45892</v>
      </c>
      <c r="Y530" s="58" t="s">
        <v>64</v>
      </c>
      <c r="Z530" s="58" t="s">
        <v>1453</v>
      </c>
      <c r="AA530" s="57">
        <v>50</v>
      </c>
      <c r="AB530" s="57"/>
    </row>
    <row r="531" spans="1:28" ht="24.6" customHeight="1" outlineLevel="1" x14ac:dyDescent="0.25">
      <c r="A531" s="239">
        <v>16</v>
      </c>
      <c r="B531" s="240" t="s">
        <v>1399</v>
      </c>
      <c r="C531" s="57" t="s">
        <v>67</v>
      </c>
      <c r="D531" s="58"/>
      <c r="E531" s="241">
        <v>44649</v>
      </c>
      <c r="F531" s="242" t="s">
        <v>990</v>
      </c>
      <c r="G531" s="243" t="s">
        <v>26</v>
      </c>
      <c r="H531" s="243" t="s">
        <v>25</v>
      </c>
      <c r="I531" s="246"/>
      <c r="J531" s="57"/>
      <c r="K531" s="57"/>
      <c r="L531" s="57"/>
      <c r="M531" s="57"/>
      <c r="N531" s="247"/>
      <c r="O531" s="57"/>
      <c r="P531" s="57"/>
      <c r="Q531" s="243"/>
      <c r="R531" s="243" t="s">
        <v>11</v>
      </c>
      <c r="S531" s="243"/>
      <c r="T531" s="243"/>
      <c r="U531" s="243"/>
      <c r="V531" s="243"/>
      <c r="W531" s="244"/>
      <c r="X531" s="245">
        <v>45892</v>
      </c>
      <c r="Y531" s="58" t="s">
        <v>64</v>
      </c>
      <c r="Z531" s="58" t="s">
        <v>1453</v>
      </c>
      <c r="AA531" s="57">
        <v>50</v>
      </c>
      <c r="AB531" s="57"/>
    </row>
    <row r="532" spans="1:28" ht="24.6" customHeight="1" outlineLevel="1" x14ac:dyDescent="0.25">
      <c r="A532" s="239">
        <v>21</v>
      </c>
      <c r="B532" s="240" t="s">
        <v>1286</v>
      </c>
      <c r="C532" s="57" t="s">
        <v>67</v>
      </c>
      <c r="D532" s="58"/>
      <c r="E532" s="241">
        <v>43475</v>
      </c>
      <c r="F532" s="242" t="s">
        <v>52</v>
      </c>
      <c r="G532" s="243" t="s">
        <v>53</v>
      </c>
      <c r="H532" s="243" t="s">
        <v>25</v>
      </c>
      <c r="I532" s="246"/>
      <c r="J532" s="57"/>
      <c r="K532" s="57"/>
      <c r="L532" s="57"/>
      <c r="M532" s="57"/>
      <c r="N532" s="247"/>
      <c r="O532" s="57"/>
      <c r="P532" s="57"/>
      <c r="Q532" s="243"/>
      <c r="R532" s="243" t="s">
        <v>11</v>
      </c>
      <c r="S532" s="243"/>
      <c r="T532" s="243"/>
      <c r="U532" s="243"/>
      <c r="V532" s="243"/>
      <c r="W532" s="244"/>
      <c r="X532" s="245">
        <v>45892</v>
      </c>
      <c r="Y532" s="58" t="s">
        <v>64</v>
      </c>
      <c r="Z532" s="58" t="s">
        <v>1453</v>
      </c>
      <c r="AA532" s="57">
        <v>50</v>
      </c>
      <c r="AB532" s="57"/>
    </row>
    <row r="533" spans="1:28" ht="24.6" customHeight="1" outlineLevel="1" x14ac:dyDescent="0.25">
      <c r="A533" s="239">
        <v>22</v>
      </c>
      <c r="B533" s="240" t="s">
        <v>1447</v>
      </c>
      <c r="C533" s="57" t="s">
        <v>67</v>
      </c>
      <c r="D533" s="58"/>
      <c r="E533" s="241">
        <v>44803</v>
      </c>
      <c r="F533" s="242" t="s">
        <v>1448</v>
      </c>
      <c r="G533" s="243" t="s">
        <v>27</v>
      </c>
      <c r="H533" s="243" t="s">
        <v>25</v>
      </c>
      <c r="I533" s="246"/>
      <c r="J533" s="57"/>
      <c r="K533" s="57"/>
      <c r="L533" s="57"/>
      <c r="M533" s="57"/>
      <c r="N533" s="247"/>
      <c r="O533" s="57"/>
      <c r="P533" s="57"/>
      <c r="Q533" s="243"/>
      <c r="R533" s="243" t="s">
        <v>11</v>
      </c>
      <c r="S533" s="243"/>
      <c r="T533" s="243"/>
      <c r="U533" s="243"/>
      <c r="V533" s="243"/>
      <c r="W533" s="244"/>
      <c r="X533" s="245">
        <v>45892</v>
      </c>
      <c r="Y533" s="58" t="s">
        <v>64</v>
      </c>
      <c r="Z533" s="58" t="s">
        <v>1453</v>
      </c>
      <c r="AA533" s="57">
        <v>50</v>
      </c>
      <c r="AB533" s="57"/>
    </row>
    <row r="534" spans="1:28" ht="24.6" customHeight="1" outlineLevel="1" x14ac:dyDescent="0.25">
      <c r="A534" s="239">
        <v>24</v>
      </c>
      <c r="B534" s="240" t="s">
        <v>1449</v>
      </c>
      <c r="C534" s="57" t="s">
        <v>67</v>
      </c>
      <c r="D534" s="58"/>
      <c r="E534" s="241">
        <v>42678</v>
      </c>
      <c r="F534" s="242" t="s">
        <v>56</v>
      </c>
      <c r="G534" s="243" t="s">
        <v>39</v>
      </c>
      <c r="H534" s="243" t="s">
        <v>25</v>
      </c>
      <c r="I534" s="246"/>
      <c r="J534" s="57"/>
      <c r="K534" s="57"/>
      <c r="L534" s="57"/>
      <c r="M534" s="57"/>
      <c r="N534" s="247"/>
      <c r="O534" s="57"/>
      <c r="P534" s="57"/>
      <c r="Q534" s="243"/>
      <c r="R534" s="243"/>
      <c r="S534" s="243"/>
      <c r="T534" s="243" t="s">
        <v>13</v>
      </c>
      <c r="U534" s="243"/>
      <c r="V534" s="243"/>
      <c r="W534" s="244"/>
      <c r="X534" s="245">
        <v>45892</v>
      </c>
      <c r="Y534" s="58" t="s">
        <v>64</v>
      </c>
      <c r="Z534" s="58" t="s">
        <v>1453</v>
      </c>
      <c r="AA534" s="57">
        <v>50</v>
      </c>
      <c r="AB534" s="57"/>
    </row>
    <row r="535" spans="1:28" ht="24.6" customHeight="1" outlineLevel="1" x14ac:dyDescent="0.25">
      <c r="A535" s="239">
        <v>32</v>
      </c>
      <c r="B535" s="240" t="s">
        <v>1342</v>
      </c>
      <c r="C535" s="57" t="s">
        <v>66</v>
      </c>
      <c r="D535" s="58"/>
      <c r="E535" s="241">
        <v>45544</v>
      </c>
      <c r="F535" s="242" t="s">
        <v>1343</v>
      </c>
      <c r="G535" s="243" t="s">
        <v>23</v>
      </c>
      <c r="H535" s="243" t="s">
        <v>25</v>
      </c>
      <c r="I535" s="246"/>
      <c r="J535" s="57"/>
      <c r="K535" s="57"/>
      <c r="L535" s="57"/>
      <c r="M535" s="57"/>
      <c r="N535" s="247"/>
      <c r="O535" s="57"/>
      <c r="P535" s="57"/>
      <c r="Q535" s="243"/>
      <c r="R535" s="243"/>
      <c r="S535" s="243" t="s">
        <v>12</v>
      </c>
      <c r="T535" s="243"/>
      <c r="U535" s="243"/>
      <c r="V535" s="243"/>
      <c r="W535" s="244"/>
      <c r="X535" s="245">
        <v>45892</v>
      </c>
      <c r="Y535" s="58" t="s">
        <v>64</v>
      </c>
      <c r="Z535" s="58" t="s">
        <v>1453</v>
      </c>
      <c r="AA535" s="57">
        <v>50</v>
      </c>
      <c r="AB535" s="57"/>
    </row>
    <row r="536" spans="1:28" ht="24.6" customHeight="1" outlineLevel="1" x14ac:dyDescent="0.25">
      <c r="A536" s="239">
        <v>36</v>
      </c>
      <c r="B536" s="240" t="s">
        <v>1450</v>
      </c>
      <c r="C536" s="57" t="s">
        <v>66</v>
      </c>
      <c r="D536" s="58"/>
      <c r="E536" s="241">
        <v>45526</v>
      </c>
      <c r="F536" s="242" t="s">
        <v>1451</v>
      </c>
      <c r="G536" s="243" t="s">
        <v>35</v>
      </c>
      <c r="H536" s="243" t="s">
        <v>25</v>
      </c>
      <c r="I536" s="246"/>
      <c r="J536" s="57"/>
      <c r="K536" s="57"/>
      <c r="L536" s="57"/>
      <c r="M536" s="57"/>
      <c r="N536" s="247"/>
      <c r="O536" s="57"/>
      <c r="P536" s="57"/>
      <c r="Q536" s="243"/>
      <c r="R536" s="243"/>
      <c r="S536" s="243" t="s">
        <v>12</v>
      </c>
      <c r="T536" s="243"/>
      <c r="U536" s="243"/>
      <c r="V536" s="243"/>
      <c r="W536" s="244"/>
      <c r="X536" s="245">
        <v>45892</v>
      </c>
      <c r="Y536" s="58" t="s">
        <v>64</v>
      </c>
      <c r="Z536" s="58" t="s">
        <v>1453</v>
      </c>
      <c r="AA536" s="57">
        <v>50</v>
      </c>
      <c r="AB536" s="57"/>
    </row>
    <row r="537" spans="1:28" ht="24.6" customHeight="1" outlineLevel="1" x14ac:dyDescent="0.25">
      <c r="A537" s="239">
        <v>37</v>
      </c>
      <c r="B537" s="240" t="s">
        <v>1344</v>
      </c>
      <c r="C537" s="57" t="s">
        <v>66</v>
      </c>
      <c r="D537" s="58"/>
      <c r="E537" s="241">
        <v>45368</v>
      </c>
      <c r="F537" s="242" t="s">
        <v>1345</v>
      </c>
      <c r="G537" s="243" t="s">
        <v>24</v>
      </c>
      <c r="H537" s="243" t="s">
        <v>25</v>
      </c>
      <c r="I537" s="246"/>
      <c r="J537" s="57"/>
      <c r="K537" s="57"/>
      <c r="L537" s="57"/>
      <c r="M537" s="57"/>
      <c r="N537" s="247"/>
      <c r="O537" s="57"/>
      <c r="P537" s="57"/>
      <c r="Q537" s="243"/>
      <c r="R537" s="243" t="s">
        <v>11</v>
      </c>
      <c r="S537" s="243"/>
      <c r="T537" s="243"/>
      <c r="U537" s="243"/>
      <c r="V537" s="243"/>
      <c r="W537" s="244"/>
      <c r="X537" s="245">
        <v>45892</v>
      </c>
      <c r="Y537" s="58" t="s">
        <v>64</v>
      </c>
      <c r="Z537" s="58" t="s">
        <v>1453</v>
      </c>
      <c r="AA537" s="57">
        <v>50</v>
      </c>
      <c r="AB537" s="57"/>
    </row>
    <row r="538" spans="1:28" ht="24.6" customHeight="1" outlineLevel="1" x14ac:dyDescent="0.25">
      <c r="A538" s="239">
        <v>42</v>
      </c>
      <c r="B538" s="240" t="s">
        <v>1332</v>
      </c>
      <c r="C538" s="57" t="s">
        <v>66</v>
      </c>
      <c r="D538" s="58"/>
      <c r="E538" s="241">
        <v>44968</v>
      </c>
      <c r="F538" s="242" t="s">
        <v>1333</v>
      </c>
      <c r="G538" s="243" t="s">
        <v>26</v>
      </c>
      <c r="H538" s="243" t="s">
        <v>25</v>
      </c>
      <c r="I538" s="246"/>
      <c r="J538" s="57"/>
      <c r="K538" s="57"/>
      <c r="L538" s="57"/>
      <c r="M538" s="57"/>
      <c r="N538" s="247"/>
      <c r="O538" s="57"/>
      <c r="P538" s="57"/>
      <c r="Q538" s="243"/>
      <c r="R538" s="243" t="s">
        <v>11</v>
      </c>
      <c r="S538" s="243"/>
      <c r="T538" s="243"/>
      <c r="U538" s="243"/>
      <c r="V538" s="243"/>
      <c r="W538" s="244"/>
      <c r="X538" s="245">
        <v>45892</v>
      </c>
      <c r="Y538" s="58" t="s">
        <v>64</v>
      </c>
      <c r="Z538" s="58" t="s">
        <v>1453</v>
      </c>
      <c r="AA538" s="57">
        <v>50</v>
      </c>
      <c r="AB538" s="57"/>
    </row>
    <row r="539" spans="1:28" ht="24.6" customHeight="1" outlineLevel="1" x14ac:dyDescent="0.25">
      <c r="A539" s="239">
        <v>45</v>
      </c>
      <c r="B539" s="240" t="s">
        <v>1452</v>
      </c>
      <c r="C539" s="57" t="s">
        <v>66</v>
      </c>
      <c r="D539" s="58"/>
      <c r="E539" s="241">
        <v>44248</v>
      </c>
      <c r="F539" s="242" t="s">
        <v>559</v>
      </c>
      <c r="G539" s="243" t="s">
        <v>53</v>
      </c>
      <c r="H539" s="243" t="s">
        <v>25</v>
      </c>
      <c r="I539" s="246"/>
      <c r="J539" s="57"/>
      <c r="K539" s="57"/>
      <c r="L539" s="57"/>
      <c r="M539" s="57"/>
      <c r="N539" s="247"/>
      <c r="O539" s="57"/>
      <c r="P539" s="57"/>
      <c r="Q539" s="243"/>
      <c r="R539" s="243" t="s">
        <v>11</v>
      </c>
      <c r="S539" s="243"/>
      <c r="T539" s="243"/>
      <c r="U539" s="243"/>
      <c r="V539" s="243"/>
      <c r="W539" s="244"/>
      <c r="X539" s="245">
        <v>45892</v>
      </c>
      <c r="Y539" s="58" t="s">
        <v>64</v>
      </c>
      <c r="Z539" s="58" t="s">
        <v>1453</v>
      </c>
      <c r="AA539" s="57">
        <v>50</v>
      </c>
      <c r="AB539" s="57"/>
    </row>
    <row r="540" spans="1:28" ht="24.6" customHeight="1" outlineLevel="1" x14ac:dyDescent="0.25">
      <c r="A540" s="239">
        <v>49</v>
      </c>
      <c r="B540" s="240" t="s">
        <v>1296</v>
      </c>
      <c r="C540" s="57" t="s">
        <v>66</v>
      </c>
      <c r="D540" s="58"/>
      <c r="E540" s="241">
        <v>43897</v>
      </c>
      <c r="F540" s="242" t="s">
        <v>37</v>
      </c>
      <c r="G540" s="243" t="s">
        <v>27</v>
      </c>
      <c r="H540" s="243" t="s">
        <v>25</v>
      </c>
      <c r="I540" s="246"/>
      <c r="J540" s="57"/>
      <c r="K540" s="57"/>
      <c r="L540" s="57"/>
      <c r="M540" s="57"/>
      <c r="N540" s="247"/>
      <c r="O540" s="57"/>
      <c r="P540" s="57"/>
      <c r="Q540" s="243"/>
      <c r="R540" s="243" t="s">
        <v>11</v>
      </c>
      <c r="S540" s="243"/>
      <c r="T540" s="243"/>
      <c r="U540" s="243"/>
      <c r="V540" s="243"/>
      <c r="W540" s="244"/>
      <c r="X540" s="245">
        <v>45892</v>
      </c>
      <c r="Y540" s="58" t="s">
        <v>64</v>
      </c>
      <c r="Z540" s="58" t="s">
        <v>1453</v>
      </c>
      <c r="AA540" s="57">
        <v>50</v>
      </c>
      <c r="AB540" s="57"/>
    </row>
    <row r="541" spans="1:28" ht="25.5" customHeight="1" x14ac:dyDescent="0.3">
      <c r="A541" s="297" t="s">
        <v>1454</v>
      </c>
      <c r="B541" s="298"/>
      <c r="C541" s="299" t="s">
        <v>1455</v>
      </c>
      <c r="D541" s="300"/>
      <c r="E541" s="300"/>
      <c r="F541" s="300"/>
      <c r="G541" s="300"/>
      <c r="H541" s="300"/>
      <c r="I541" s="300"/>
      <c r="J541" s="300"/>
      <c r="K541" s="300"/>
      <c r="L541" s="300"/>
      <c r="M541" s="300"/>
      <c r="N541" s="300"/>
      <c r="O541" s="300"/>
      <c r="P541" s="300"/>
      <c r="Q541" s="300"/>
      <c r="R541" s="300"/>
      <c r="S541" s="300"/>
      <c r="T541" s="300"/>
      <c r="U541" s="300"/>
      <c r="V541" s="300"/>
      <c r="W541" s="300"/>
      <c r="X541" s="300"/>
      <c r="Y541" s="300"/>
      <c r="Z541" s="300"/>
      <c r="AA541" s="300"/>
      <c r="AB541" s="300"/>
    </row>
    <row r="542" spans="1:28" ht="24.6" customHeight="1" outlineLevel="1" x14ac:dyDescent="0.25">
      <c r="A542" s="239">
        <v>1</v>
      </c>
      <c r="B542" s="240" t="s">
        <v>1456</v>
      </c>
      <c r="C542" s="57" t="s">
        <v>67</v>
      </c>
      <c r="D542" s="58"/>
      <c r="E542" s="241">
        <v>45590</v>
      </c>
      <c r="F542" s="242" t="s">
        <v>1457</v>
      </c>
      <c r="G542" s="243" t="s">
        <v>23</v>
      </c>
      <c r="H542" s="243" t="s">
        <v>25</v>
      </c>
      <c r="I542" s="246" t="s">
        <v>137</v>
      </c>
      <c r="J542" s="57"/>
      <c r="K542" s="57"/>
      <c r="L542" s="57"/>
      <c r="M542" s="57"/>
      <c r="N542" s="247"/>
      <c r="O542" s="57"/>
      <c r="P542" s="57"/>
      <c r="Q542" s="243"/>
      <c r="R542" s="243"/>
      <c r="S542" s="243" t="s">
        <v>12</v>
      </c>
      <c r="T542" s="243"/>
      <c r="U542" s="243"/>
      <c r="V542" s="243"/>
      <c r="W542" s="244"/>
      <c r="X542" s="245">
        <v>45892</v>
      </c>
      <c r="Y542" s="58" t="s">
        <v>11</v>
      </c>
      <c r="Z542" s="58" t="s">
        <v>1461</v>
      </c>
      <c r="AA542" s="57">
        <v>6</v>
      </c>
      <c r="AB542" s="57">
        <v>6</v>
      </c>
    </row>
    <row r="543" spans="1:28" ht="24.6" customHeight="1" outlineLevel="1" x14ac:dyDescent="0.25">
      <c r="A543" s="239">
        <v>3</v>
      </c>
      <c r="B543" s="240" t="s">
        <v>1458</v>
      </c>
      <c r="C543" s="57" t="s">
        <v>67</v>
      </c>
      <c r="D543" s="58"/>
      <c r="E543" s="241">
        <v>44023</v>
      </c>
      <c r="F543" s="242" t="s">
        <v>361</v>
      </c>
      <c r="G543" s="243" t="s">
        <v>53</v>
      </c>
      <c r="H543" s="243" t="s">
        <v>25</v>
      </c>
      <c r="I543" s="246"/>
      <c r="J543" s="57"/>
      <c r="K543" s="57" t="s">
        <v>135</v>
      </c>
      <c r="L543" s="57"/>
      <c r="M543" s="57"/>
      <c r="N543" s="247"/>
      <c r="O543" s="57"/>
      <c r="P543" s="57"/>
      <c r="Q543" s="243"/>
      <c r="R543" s="243" t="s">
        <v>11</v>
      </c>
      <c r="S543" s="243"/>
      <c r="T543" s="243"/>
      <c r="U543" s="243"/>
      <c r="V543" s="243"/>
      <c r="W543" s="244"/>
      <c r="X543" s="245">
        <v>45892</v>
      </c>
      <c r="Y543" s="58" t="s">
        <v>11</v>
      </c>
      <c r="Z543" s="58" t="s">
        <v>1461</v>
      </c>
      <c r="AA543" s="57">
        <v>6</v>
      </c>
      <c r="AB543" s="57">
        <v>6</v>
      </c>
    </row>
    <row r="544" spans="1:28" ht="24.6" customHeight="1" outlineLevel="1" x14ac:dyDescent="0.25">
      <c r="A544" s="239">
        <v>4</v>
      </c>
      <c r="B544" s="240" t="s">
        <v>1459</v>
      </c>
      <c r="C544" s="57" t="s">
        <v>66</v>
      </c>
      <c r="D544" s="58"/>
      <c r="E544" s="241">
        <v>44744</v>
      </c>
      <c r="F544" s="242" t="s">
        <v>1460</v>
      </c>
      <c r="G544" s="243" t="s">
        <v>26</v>
      </c>
      <c r="H544" s="243" t="s">
        <v>25</v>
      </c>
      <c r="I544" s="246"/>
      <c r="J544" s="57"/>
      <c r="K544" s="57"/>
      <c r="L544" s="57" t="s">
        <v>136</v>
      </c>
      <c r="M544" s="57"/>
      <c r="N544" s="247"/>
      <c r="O544" s="57"/>
      <c r="P544" s="57"/>
      <c r="Q544" s="243"/>
      <c r="R544" s="243" t="s">
        <v>11</v>
      </c>
      <c r="S544" s="243"/>
      <c r="T544" s="243"/>
      <c r="U544" s="243"/>
      <c r="V544" s="243"/>
      <c r="W544" s="244"/>
      <c r="X544" s="245">
        <v>45892</v>
      </c>
      <c r="Y544" s="58" t="s">
        <v>11</v>
      </c>
      <c r="Z544" s="58" t="s">
        <v>1461</v>
      </c>
      <c r="AA544" s="57">
        <v>6</v>
      </c>
      <c r="AB544" s="57">
        <v>6</v>
      </c>
    </row>
    <row r="545" spans="1:28" ht="25.5" customHeight="1" x14ac:dyDescent="0.3">
      <c r="A545" s="297" t="s">
        <v>1462</v>
      </c>
      <c r="B545" s="298"/>
      <c r="C545" s="299" t="s">
        <v>1463</v>
      </c>
      <c r="D545" s="300"/>
      <c r="E545" s="300"/>
      <c r="F545" s="300"/>
      <c r="G545" s="300"/>
      <c r="H545" s="300"/>
      <c r="I545" s="300"/>
      <c r="J545" s="300"/>
      <c r="K545" s="300"/>
      <c r="L545" s="300"/>
      <c r="M545" s="300"/>
      <c r="N545" s="300"/>
      <c r="O545" s="300"/>
      <c r="P545" s="300"/>
      <c r="Q545" s="300"/>
      <c r="R545" s="300"/>
      <c r="S545" s="300"/>
      <c r="T545" s="300"/>
      <c r="U545" s="300"/>
      <c r="V545" s="300"/>
      <c r="W545" s="300"/>
      <c r="X545" s="300"/>
      <c r="Y545" s="300"/>
      <c r="Z545" s="300"/>
      <c r="AA545" s="300"/>
      <c r="AB545" s="300"/>
    </row>
    <row r="546" spans="1:28" ht="24.6" customHeight="1" outlineLevel="1" x14ac:dyDescent="0.25">
      <c r="A546" s="239">
        <v>2</v>
      </c>
      <c r="B546" s="240" t="s">
        <v>1482</v>
      </c>
      <c r="C546" s="57" t="s">
        <v>67</v>
      </c>
      <c r="D546" s="58"/>
      <c r="E546" s="241">
        <v>45080</v>
      </c>
      <c r="F546" s="242" t="s">
        <v>1483</v>
      </c>
      <c r="G546" s="243" t="s">
        <v>26</v>
      </c>
      <c r="H546" s="243" t="s">
        <v>25</v>
      </c>
      <c r="I546" s="246"/>
      <c r="J546" s="57"/>
      <c r="K546" s="57" t="s">
        <v>135</v>
      </c>
      <c r="L546" s="57"/>
      <c r="M546" s="57"/>
      <c r="N546" s="247"/>
      <c r="O546" s="57"/>
      <c r="P546" s="57"/>
      <c r="Q546" s="243"/>
      <c r="R546" s="243" t="s">
        <v>11</v>
      </c>
      <c r="S546" s="243"/>
      <c r="T546" s="243"/>
      <c r="U546" s="243"/>
      <c r="V546" s="243"/>
      <c r="W546" s="244"/>
      <c r="X546" s="245">
        <v>45899</v>
      </c>
      <c r="Y546" s="58" t="s">
        <v>11</v>
      </c>
      <c r="Z546" s="58" t="s">
        <v>1486</v>
      </c>
      <c r="AA546" s="57">
        <v>8</v>
      </c>
      <c r="AB546" s="57">
        <v>8</v>
      </c>
    </row>
    <row r="547" spans="1:28" ht="24.6" customHeight="1" outlineLevel="1" x14ac:dyDescent="0.25">
      <c r="A547" s="239">
        <v>8</v>
      </c>
      <c r="B547" s="240" t="s">
        <v>1484</v>
      </c>
      <c r="C547" s="57" t="s">
        <v>66</v>
      </c>
      <c r="D547" s="58"/>
      <c r="E547" s="241">
        <v>44176</v>
      </c>
      <c r="F547" s="242" t="s">
        <v>1485</v>
      </c>
      <c r="G547" s="243" t="s">
        <v>27</v>
      </c>
      <c r="H547" s="243" t="s">
        <v>25</v>
      </c>
      <c r="I547" s="246"/>
      <c r="J547" s="57"/>
      <c r="K547" s="57"/>
      <c r="L547" s="57" t="s">
        <v>136</v>
      </c>
      <c r="M547" s="57"/>
      <c r="N547" s="247"/>
      <c r="O547" s="57"/>
      <c r="P547" s="57"/>
      <c r="Q547" s="243"/>
      <c r="R547" s="243" t="s">
        <v>11</v>
      </c>
      <c r="S547" s="243"/>
      <c r="T547" s="243"/>
      <c r="U547" s="243"/>
      <c r="V547" s="243"/>
      <c r="W547" s="244"/>
      <c r="X547" s="245">
        <v>45899</v>
      </c>
      <c r="Y547" s="58" t="s">
        <v>11</v>
      </c>
      <c r="Z547" s="58" t="s">
        <v>1486</v>
      </c>
      <c r="AA547" s="57">
        <v>8</v>
      </c>
      <c r="AB547" s="57">
        <v>8</v>
      </c>
    </row>
    <row r="548" spans="1:28" ht="25.5" customHeight="1" x14ac:dyDescent="0.3">
      <c r="A548" s="297" t="s">
        <v>1612</v>
      </c>
      <c r="B548" s="298"/>
      <c r="C548" s="299" t="s">
        <v>1611</v>
      </c>
      <c r="D548" s="300"/>
      <c r="E548" s="300"/>
      <c r="F548" s="300"/>
      <c r="G548" s="300"/>
      <c r="H548" s="300"/>
      <c r="I548" s="300"/>
      <c r="J548" s="300"/>
      <c r="K548" s="300"/>
      <c r="L548" s="300"/>
      <c r="M548" s="300"/>
      <c r="N548" s="300"/>
      <c r="O548" s="300"/>
      <c r="P548" s="300"/>
      <c r="Q548" s="300"/>
      <c r="R548" s="300"/>
      <c r="S548" s="300"/>
      <c r="T548" s="300"/>
      <c r="U548" s="300"/>
      <c r="V548" s="300"/>
      <c r="W548" s="300"/>
      <c r="X548" s="300"/>
      <c r="Y548" s="300"/>
      <c r="Z548" s="300"/>
      <c r="AA548" s="300"/>
      <c r="AB548" s="300"/>
    </row>
    <row r="549" spans="1:28" ht="24.6" customHeight="1" outlineLevel="1" x14ac:dyDescent="0.25">
      <c r="A549" s="239">
        <v>1</v>
      </c>
      <c r="B549" s="240" t="s">
        <v>1382</v>
      </c>
      <c r="C549" s="57" t="s">
        <v>67</v>
      </c>
      <c r="D549" s="58"/>
      <c r="E549" s="241">
        <v>45553</v>
      </c>
      <c r="F549" s="242" t="s">
        <v>1383</v>
      </c>
      <c r="G549" s="243" t="s">
        <v>23</v>
      </c>
      <c r="H549" s="243" t="s">
        <v>25</v>
      </c>
      <c r="I549" s="246" t="s">
        <v>137</v>
      </c>
      <c r="J549" s="57"/>
      <c r="K549" s="57"/>
      <c r="L549" s="57"/>
      <c r="M549" s="57"/>
      <c r="N549" s="247"/>
      <c r="O549" s="57"/>
      <c r="P549" s="57"/>
      <c r="Q549" s="243"/>
      <c r="R549" s="243"/>
      <c r="S549" s="243" t="s">
        <v>12</v>
      </c>
      <c r="T549" s="243"/>
      <c r="U549" s="243"/>
      <c r="V549" s="243"/>
      <c r="W549" s="244"/>
      <c r="X549" s="245">
        <v>45900</v>
      </c>
      <c r="Y549" s="58" t="s">
        <v>11</v>
      </c>
      <c r="Z549" s="58" t="s">
        <v>730</v>
      </c>
      <c r="AA549" s="57">
        <v>13</v>
      </c>
      <c r="AB549" s="57">
        <v>13</v>
      </c>
    </row>
    <row r="550" spans="1:28" ht="24.6" customHeight="1" outlineLevel="1" x14ac:dyDescent="0.25">
      <c r="A550" s="239">
        <v>2</v>
      </c>
      <c r="B550" s="240" t="s">
        <v>1366</v>
      </c>
      <c r="C550" s="57" t="s">
        <v>67</v>
      </c>
      <c r="D550" s="58"/>
      <c r="E550" s="241">
        <v>44728</v>
      </c>
      <c r="F550" s="242" t="s">
        <v>1367</v>
      </c>
      <c r="G550" s="243" t="s">
        <v>26</v>
      </c>
      <c r="H550" s="243" t="s">
        <v>25</v>
      </c>
      <c r="I550" s="246"/>
      <c r="J550" s="57"/>
      <c r="K550" s="57" t="s">
        <v>135</v>
      </c>
      <c r="L550" s="57"/>
      <c r="M550" s="57"/>
      <c r="N550" s="247"/>
      <c r="O550" s="57"/>
      <c r="P550" s="57"/>
      <c r="Q550" s="243"/>
      <c r="R550" s="243" t="s">
        <v>11</v>
      </c>
      <c r="S550" s="243"/>
      <c r="T550" s="243"/>
      <c r="U550" s="243"/>
      <c r="V550" s="243"/>
      <c r="W550" s="244"/>
      <c r="X550" s="245">
        <v>45900</v>
      </c>
      <c r="Y550" s="58" t="s">
        <v>11</v>
      </c>
      <c r="Z550" s="58" t="s">
        <v>730</v>
      </c>
      <c r="AA550" s="57">
        <v>13</v>
      </c>
      <c r="AB550" s="57">
        <v>13</v>
      </c>
    </row>
    <row r="551" spans="1:28" ht="24.6" customHeight="1" outlineLevel="1" x14ac:dyDescent="0.25">
      <c r="A551" s="239">
        <v>7</v>
      </c>
      <c r="B551" s="240" t="s">
        <v>1374</v>
      </c>
      <c r="C551" s="57" t="s">
        <v>66</v>
      </c>
      <c r="D551" s="58"/>
      <c r="E551" s="241">
        <v>45400</v>
      </c>
      <c r="F551" s="242" t="s">
        <v>1375</v>
      </c>
      <c r="G551" s="243" t="s">
        <v>35</v>
      </c>
      <c r="H551" s="243" t="s">
        <v>25</v>
      </c>
      <c r="I551" s="246"/>
      <c r="J551" s="57" t="s">
        <v>138</v>
      </c>
      <c r="K551" s="57"/>
      <c r="L551" s="57"/>
      <c r="M551" s="57"/>
      <c r="N551" s="247"/>
      <c r="O551" s="57"/>
      <c r="P551" s="57"/>
      <c r="Q551" s="243"/>
      <c r="R551" s="243"/>
      <c r="S551" s="243" t="s">
        <v>12</v>
      </c>
      <c r="T551" s="243"/>
      <c r="U551" s="243"/>
      <c r="V551" s="243"/>
      <c r="W551" s="244"/>
      <c r="X551" s="245">
        <v>45900</v>
      </c>
      <c r="Y551" s="58" t="s">
        <v>11</v>
      </c>
      <c r="Z551" s="58" t="s">
        <v>730</v>
      </c>
      <c r="AA551" s="57">
        <v>13</v>
      </c>
      <c r="AB551" s="57">
        <v>13</v>
      </c>
    </row>
    <row r="552" spans="1:28" ht="24.6" customHeight="1" outlineLevel="1" x14ac:dyDescent="0.25">
      <c r="A552" s="239">
        <v>8</v>
      </c>
      <c r="B552" s="240" t="s">
        <v>1260</v>
      </c>
      <c r="C552" s="57" t="s">
        <v>66</v>
      </c>
      <c r="D552" s="58"/>
      <c r="E552" s="241">
        <v>45368</v>
      </c>
      <c r="F552" s="242" t="s">
        <v>1261</v>
      </c>
      <c r="G552" s="243" t="s">
        <v>24</v>
      </c>
      <c r="H552" s="243" t="s">
        <v>25</v>
      </c>
      <c r="I552" s="246"/>
      <c r="J552" s="57"/>
      <c r="K552" s="57"/>
      <c r="L552" s="57" t="s">
        <v>136</v>
      </c>
      <c r="M552" s="57"/>
      <c r="N552" s="247"/>
      <c r="O552" s="57"/>
      <c r="P552" s="57"/>
      <c r="Q552" s="243"/>
      <c r="R552" s="243" t="s">
        <v>11</v>
      </c>
      <c r="S552" s="243"/>
      <c r="T552" s="243"/>
      <c r="U552" s="243"/>
      <c r="V552" s="243"/>
      <c r="W552" s="244"/>
      <c r="X552" s="245">
        <v>45900</v>
      </c>
      <c r="Y552" s="58" t="s">
        <v>11</v>
      </c>
      <c r="Z552" s="58" t="s">
        <v>730</v>
      </c>
      <c r="AA552" s="57">
        <v>13</v>
      </c>
      <c r="AB552" s="57">
        <v>13</v>
      </c>
    </row>
    <row r="553" spans="1:28" ht="25.5" customHeight="1" x14ac:dyDescent="0.3">
      <c r="A553" s="297" t="s">
        <v>1481</v>
      </c>
      <c r="B553" s="298"/>
      <c r="C553" s="299" t="s">
        <v>1613</v>
      </c>
      <c r="D553" s="300"/>
      <c r="E553" s="300"/>
      <c r="F553" s="300"/>
      <c r="G553" s="300"/>
      <c r="H553" s="300"/>
      <c r="I553" s="300"/>
      <c r="J553" s="300"/>
      <c r="K553" s="300"/>
      <c r="L553" s="300"/>
      <c r="M553" s="300"/>
      <c r="N553" s="300"/>
      <c r="O553" s="300"/>
      <c r="P553" s="300"/>
      <c r="Q553" s="300"/>
      <c r="R553" s="300"/>
      <c r="S553" s="300"/>
      <c r="T553" s="300"/>
      <c r="U553" s="300"/>
      <c r="V553" s="300"/>
      <c r="W553" s="300"/>
      <c r="X553" s="300"/>
      <c r="Y553" s="300"/>
      <c r="Z553" s="300"/>
      <c r="AA553" s="300"/>
      <c r="AB553" s="300"/>
    </row>
    <row r="554" spans="1:28" ht="24.6" customHeight="1" outlineLevel="1" x14ac:dyDescent="0.25">
      <c r="A554" s="239">
        <v>4</v>
      </c>
      <c r="B554" s="240" t="s">
        <v>1444</v>
      </c>
      <c r="C554" s="57" t="s">
        <v>67</v>
      </c>
      <c r="D554" s="58"/>
      <c r="E554" s="241">
        <v>45485</v>
      </c>
      <c r="F554" s="242" t="s">
        <v>1445</v>
      </c>
      <c r="G554" s="243" t="s">
        <v>23</v>
      </c>
      <c r="H554" s="243" t="s">
        <v>25</v>
      </c>
      <c r="I554" s="246"/>
      <c r="J554" s="57"/>
      <c r="K554" s="57"/>
      <c r="L554" s="57"/>
      <c r="M554" s="57"/>
      <c r="N554" s="247"/>
      <c r="O554" s="57"/>
      <c r="P554" s="57"/>
      <c r="Q554" s="243"/>
      <c r="R554" s="243"/>
      <c r="S554" s="243" t="s">
        <v>12</v>
      </c>
      <c r="T554" s="243"/>
      <c r="U554" s="243"/>
      <c r="V554" s="243"/>
      <c r="W554" s="244"/>
      <c r="X554" s="245">
        <v>45906</v>
      </c>
      <c r="Y554" s="58" t="s">
        <v>64</v>
      </c>
      <c r="Z554" s="58" t="s">
        <v>1478</v>
      </c>
      <c r="AA554" s="57">
        <v>26</v>
      </c>
      <c r="AB554" s="57"/>
    </row>
    <row r="555" spans="1:28" ht="24.6" customHeight="1" outlineLevel="1" x14ac:dyDescent="0.25">
      <c r="A555" s="239">
        <v>6</v>
      </c>
      <c r="B555" s="240" t="s">
        <v>1352</v>
      </c>
      <c r="C555" s="57" t="s">
        <v>67</v>
      </c>
      <c r="D555" s="58"/>
      <c r="E555" s="241">
        <v>45525</v>
      </c>
      <c r="F555" s="242" t="s">
        <v>1353</v>
      </c>
      <c r="G555" s="243" t="s">
        <v>35</v>
      </c>
      <c r="H555" s="243" t="s">
        <v>25</v>
      </c>
      <c r="I555" s="246"/>
      <c r="J555" s="57"/>
      <c r="K555" s="57"/>
      <c r="L555" s="57"/>
      <c r="M555" s="57"/>
      <c r="N555" s="247"/>
      <c r="O555" s="57"/>
      <c r="P555" s="57"/>
      <c r="Q555" s="243"/>
      <c r="R555" s="243"/>
      <c r="S555" s="243" t="s">
        <v>12</v>
      </c>
      <c r="T555" s="243"/>
      <c r="U555" s="243"/>
      <c r="V555" s="243"/>
      <c r="W555" s="244"/>
      <c r="X555" s="245">
        <v>45906</v>
      </c>
      <c r="Y555" s="58" t="s">
        <v>64</v>
      </c>
      <c r="Z555" s="58" t="s">
        <v>1478</v>
      </c>
      <c r="AA555" s="57">
        <v>26</v>
      </c>
      <c r="AB555" s="57"/>
    </row>
    <row r="556" spans="1:28" ht="24.6" customHeight="1" outlineLevel="1" x14ac:dyDescent="0.25">
      <c r="A556" s="239">
        <v>8</v>
      </c>
      <c r="B556" s="240" t="s">
        <v>1384</v>
      </c>
      <c r="C556" s="57" t="s">
        <v>67</v>
      </c>
      <c r="D556" s="58"/>
      <c r="E556" s="241">
        <v>45254</v>
      </c>
      <c r="F556" s="242" t="s">
        <v>1385</v>
      </c>
      <c r="G556" s="243" t="s">
        <v>24</v>
      </c>
      <c r="H556" s="243" t="s">
        <v>25</v>
      </c>
      <c r="I556" s="246"/>
      <c r="J556" s="57"/>
      <c r="K556" s="57"/>
      <c r="L556" s="57"/>
      <c r="M556" s="57"/>
      <c r="N556" s="247"/>
      <c r="O556" s="57"/>
      <c r="P556" s="57"/>
      <c r="Q556" s="243"/>
      <c r="R556" s="243" t="s">
        <v>11</v>
      </c>
      <c r="S556" s="243"/>
      <c r="T556" s="243"/>
      <c r="U556" s="243"/>
      <c r="V556" s="243"/>
      <c r="W556" s="244"/>
      <c r="X556" s="245">
        <v>45906</v>
      </c>
      <c r="Y556" s="58" t="s">
        <v>64</v>
      </c>
      <c r="Z556" s="58" t="s">
        <v>1478</v>
      </c>
      <c r="AA556" s="57">
        <v>26</v>
      </c>
      <c r="AB556" s="57"/>
    </row>
    <row r="557" spans="1:28" ht="24.6" customHeight="1" outlineLevel="1" x14ac:dyDescent="0.25">
      <c r="A557" s="239">
        <v>9</v>
      </c>
      <c r="B557" s="240" t="s">
        <v>1464</v>
      </c>
      <c r="C557" s="57" t="s">
        <v>67</v>
      </c>
      <c r="D557" s="58"/>
      <c r="E557" s="241">
        <v>44626</v>
      </c>
      <c r="F557" s="242" t="s">
        <v>1465</v>
      </c>
      <c r="G557" s="243" t="s">
        <v>26</v>
      </c>
      <c r="H557" s="243" t="s">
        <v>25</v>
      </c>
      <c r="I557" s="246"/>
      <c r="J557" s="57"/>
      <c r="K557" s="57"/>
      <c r="L557" s="57"/>
      <c r="M557" s="57"/>
      <c r="N557" s="247"/>
      <c r="O557" s="57"/>
      <c r="P557" s="57"/>
      <c r="Q557" s="243"/>
      <c r="R557" s="243" t="s">
        <v>11</v>
      </c>
      <c r="S557" s="243"/>
      <c r="T557" s="243"/>
      <c r="U557" s="243"/>
      <c r="V557" s="243"/>
      <c r="W557" s="244"/>
      <c r="X557" s="245">
        <v>45906</v>
      </c>
      <c r="Y557" s="58" t="s">
        <v>64</v>
      </c>
      <c r="Z557" s="58" t="s">
        <v>1478</v>
      </c>
      <c r="AA557" s="57">
        <v>26</v>
      </c>
      <c r="AB557" s="57"/>
    </row>
    <row r="558" spans="1:28" ht="24.6" customHeight="1" outlineLevel="1" x14ac:dyDescent="0.25">
      <c r="A558" s="239">
        <v>12</v>
      </c>
      <c r="B558" s="240" t="s">
        <v>320</v>
      </c>
      <c r="C558" s="57" t="s">
        <v>67</v>
      </c>
      <c r="D558" s="58"/>
      <c r="E558" s="241">
        <v>44576</v>
      </c>
      <c r="F558" s="242" t="s">
        <v>1015</v>
      </c>
      <c r="G558" s="243" t="s">
        <v>53</v>
      </c>
      <c r="H558" s="243" t="s">
        <v>25</v>
      </c>
      <c r="I558" s="246"/>
      <c r="J558" s="57"/>
      <c r="K558" s="57"/>
      <c r="L558" s="57"/>
      <c r="M558" s="57"/>
      <c r="N558" s="247"/>
      <c r="O558" s="57"/>
      <c r="P558" s="57"/>
      <c r="Q558" s="243"/>
      <c r="R558" s="243" t="s">
        <v>11</v>
      </c>
      <c r="S558" s="243"/>
      <c r="T558" s="243"/>
      <c r="U558" s="243"/>
      <c r="V558" s="243"/>
      <c r="W558" s="244"/>
      <c r="X558" s="245">
        <v>45906</v>
      </c>
      <c r="Y558" s="58" t="s">
        <v>64</v>
      </c>
      <c r="Z558" s="58" t="s">
        <v>1478</v>
      </c>
      <c r="AA558" s="57">
        <v>26</v>
      </c>
      <c r="AB558" s="57"/>
    </row>
    <row r="559" spans="1:28" ht="24.6" customHeight="1" outlineLevel="1" x14ac:dyDescent="0.25">
      <c r="A559" s="239">
        <v>14</v>
      </c>
      <c r="B559" s="240" t="s">
        <v>649</v>
      </c>
      <c r="C559" s="57" t="s">
        <v>67</v>
      </c>
      <c r="D559" s="58"/>
      <c r="E559" s="241">
        <v>44503</v>
      </c>
      <c r="F559" s="242" t="s">
        <v>997</v>
      </c>
      <c r="G559" s="243" t="s">
        <v>27</v>
      </c>
      <c r="H559" s="243" t="s">
        <v>25</v>
      </c>
      <c r="I559" s="246"/>
      <c r="J559" s="57"/>
      <c r="K559" s="57"/>
      <c r="L559" s="57"/>
      <c r="M559" s="57"/>
      <c r="N559" s="247"/>
      <c r="O559" s="57"/>
      <c r="P559" s="57"/>
      <c r="Q559" s="243"/>
      <c r="R559" s="243" t="s">
        <v>11</v>
      </c>
      <c r="S559" s="243"/>
      <c r="T559" s="243"/>
      <c r="U559" s="243"/>
      <c r="V559" s="243"/>
      <c r="W559" s="244"/>
      <c r="X559" s="245">
        <v>45906</v>
      </c>
      <c r="Y559" s="58" t="s">
        <v>64</v>
      </c>
      <c r="Z559" s="58" t="s">
        <v>1478</v>
      </c>
      <c r="AA559" s="57">
        <v>26</v>
      </c>
      <c r="AB559" s="57"/>
    </row>
    <row r="560" spans="1:28" ht="24.6" customHeight="1" outlineLevel="1" x14ac:dyDescent="0.25">
      <c r="A560" s="239">
        <v>20</v>
      </c>
      <c r="B560" s="240" t="s">
        <v>1388</v>
      </c>
      <c r="C560" s="57" t="s">
        <v>66</v>
      </c>
      <c r="D560" s="58"/>
      <c r="E560" s="241">
        <v>45580</v>
      </c>
      <c r="F560" s="242" t="s">
        <v>1389</v>
      </c>
      <c r="G560" s="243" t="s">
        <v>23</v>
      </c>
      <c r="H560" s="243" t="s">
        <v>25</v>
      </c>
      <c r="I560" s="246"/>
      <c r="J560" s="57"/>
      <c r="K560" s="57"/>
      <c r="L560" s="57"/>
      <c r="M560" s="57"/>
      <c r="N560" s="247"/>
      <c r="O560" s="57"/>
      <c r="P560" s="57"/>
      <c r="Q560" s="243"/>
      <c r="R560" s="243"/>
      <c r="S560" s="243" t="s">
        <v>12</v>
      </c>
      <c r="T560" s="243"/>
      <c r="U560" s="243"/>
      <c r="V560" s="243"/>
      <c r="W560" s="244"/>
      <c r="X560" s="245">
        <v>45906</v>
      </c>
      <c r="Y560" s="58" t="s">
        <v>64</v>
      </c>
      <c r="Z560" s="58" t="s">
        <v>1478</v>
      </c>
      <c r="AA560" s="57">
        <v>26</v>
      </c>
      <c r="AB560" s="57"/>
    </row>
    <row r="561" spans="1:28" ht="24.6" customHeight="1" outlineLevel="1" x14ac:dyDescent="0.25">
      <c r="A561" s="239">
        <v>22</v>
      </c>
      <c r="B561" s="240" t="s">
        <v>1466</v>
      </c>
      <c r="C561" s="57" t="s">
        <v>66</v>
      </c>
      <c r="D561" s="58"/>
      <c r="E561" s="241">
        <v>45374</v>
      </c>
      <c r="F561" s="242" t="s">
        <v>1467</v>
      </c>
      <c r="G561" s="243" t="s">
        <v>35</v>
      </c>
      <c r="H561" s="243" t="s">
        <v>25</v>
      </c>
      <c r="I561" s="246"/>
      <c r="J561" s="57"/>
      <c r="K561" s="57"/>
      <c r="L561" s="57"/>
      <c r="M561" s="57"/>
      <c r="N561" s="247"/>
      <c r="O561" s="57"/>
      <c r="P561" s="57"/>
      <c r="Q561" s="243"/>
      <c r="R561" s="243"/>
      <c r="S561" s="243" t="s">
        <v>12</v>
      </c>
      <c r="T561" s="243"/>
      <c r="U561" s="243"/>
      <c r="V561" s="243"/>
      <c r="W561" s="244"/>
      <c r="X561" s="245">
        <v>45906</v>
      </c>
      <c r="Y561" s="58" t="s">
        <v>64</v>
      </c>
      <c r="Z561" s="58" t="s">
        <v>1478</v>
      </c>
      <c r="AA561" s="57">
        <v>26</v>
      </c>
      <c r="AB561" s="57"/>
    </row>
    <row r="562" spans="1:28" ht="24.6" customHeight="1" outlineLevel="1" x14ac:dyDescent="0.25">
      <c r="A562" s="239">
        <v>25</v>
      </c>
      <c r="B562" s="240" t="s">
        <v>1468</v>
      </c>
      <c r="C562" s="57" t="s">
        <v>66</v>
      </c>
      <c r="D562" s="58"/>
      <c r="E562" s="241">
        <v>45227</v>
      </c>
      <c r="F562" s="242" t="s">
        <v>1469</v>
      </c>
      <c r="G562" s="243" t="s">
        <v>24</v>
      </c>
      <c r="H562" s="243" t="s">
        <v>25</v>
      </c>
      <c r="I562" s="246"/>
      <c r="J562" s="57"/>
      <c r="K562" s="57"/>
      <c r="L562" s="57"/>
      <c r="M562" s="57"/>
      <c r="N562" s="247"/>
      <c r="O562" s="57"/>
      <c r="P562" s="57"/>
      <c r="Q562" s="243"/>
      <c r="R562" s="243" t="s">
        <v>11</v>
      </c>
      <c r="S562" s="243"/>
      <c r="T562" s="243"/>
      <c r="U562" s="243"/>
      <c r="V562" s="243"/>
      <c r="W562" s="244"/>
      <c r="X562" s="245">
        <v>45906</v>
      </c>
      <c r="Y562" s="58" t="s">
        <v>64</v>
      </c>
      <c r="Z562" s="58" t="s">
        <v>1478</v>
      </c>
      <c r="AA562" s="57">
        <v>26</v>
      </c>
      <c r="AB562" s="57"/>
    </row>
    <row r="563" spans="1:28" ht="24.6" customHeight="1" outlineLevel="1" x14ac:dyDescent="0.25">
      <c r="A563" s="239">
        <v>28</v>
      </c>
      <c r="B563" s="240" t="s">
        <v>1470</v>
      </c>
      <c r="C563" s="57" t="s">
        <v>66</v>
      </c>
      <c r="D563" s="58"/>
      <c r="E563" s="241">
        <v>44256</v>
      </c>
      <c r="F563" s="242" t="s">
        <v>1471</v>
      </c>
      <c r="G563" s="243" t="s">
        <v>26</v>
      </c>
      <c r="H563" s="243" t="s">
        <v>25</v>
      </c>
      <c r="I563" s="246"/>
      <c r="J563" s="57"/>
      <c r="K563" s="57"/>
      <c r="L563" s="57"/>
      <c r="M563" s="57"/>
      <c r="N563" s="247"/>
      <c r="O563" s="57"/>
      <c r="P563" s="57"/>
      <c r="Q563" s="243"/>
      <c r="R563" s="243" t="s">
        <v>11</v>
      </c>
      <c r="S563" s="243"/>
      <c r="T563" s="243"/>
      <c r="U563" s="243"/>
      <c r="V563" s="243"/>
      <c r="W563" s="244"/>
      <c r="X563" s="245">
        <v>45906</v>
      </c>
      <c r="Y563" s="58" t="s">
        <v>64</v>
      </c>
      <c r="Z563" s="58" t="s">
        <v>1478</v>
      </c>
      <c r="AA563" s="57">
        <v>26</v>
      </c>
      <c r="AB563" s="57"/>
    </row>
    <row r="564" spans="1:28" ht="24.6" customHeight="1" outlineLevel="1" x14ac:dyDescent="0.25">
      <c r="A564" s="239">
        <v>29</v>
      </c>
      <c r="B564" s="240" t="s">
        <v>1472</v>
      </c>
      <c r="C564" s="57" t="s">
        <v>66</v>
      </c>
      <c r="D564" s="58"/>
      <c r="E564" s="241">
        <v>45300</v>
      </c>
      <c r="F564" s="242" t="s">
        <v>1473</v>
      </c>
      <c r="G564" s="243" t="s">
        <v>53</v>
      </c>
      <c r="H564" s="243" t="s">
        <v>25</v>
      </c>
      <c r="I564" s="246"/>
      <c r="J564" s="57"/>
      <c r="K564" s="57"/>
      <c r="L564" s="57"/>
      <c r="M564" s="57"/>
      <c r="N564" s="247"/>
      <c r="O564" s="57"/>
      <c r="P564" s="57"/>
      <c r="Q564" s="243"/>
      <c r="R564" s="243" t="s">
        <v>11</v>
      </c>
      <c r="S564" s="243"/>
      <c r="T564" s="243"/>
      <c r="U564" s="243"/>
      <c r="V564" s="243"/>
      <c r="W564" s="244"/>
      <c r="X564" s="245">
        <v>45906</v>
      </c>
      <c r="Y564" s="58" t="s">
        <v>64</v>
      </c>
      <c r="Z564" s="58" t="s">
        <v>1478</v>
      </c>
      <c r="AA564" s="57">
        <v>26</v>
      </c>
      <c r="AB564" s="57"/>
    </row>
    <row r="565" spans="1:28" ht="24.6" customHeight="1" outlineLevel="1" x14ac:dyDescent="0.25">
      <c r="A565" s="239">
        <v>32</v>
      </c>
      <c r="B565" s="240" t="s">
        <v>1474</v>
      </c>
      <c r="C565" s="57" t="s">
        <v>66</v>
      </c>
      <c r="D565" s="58"/>
      <c r="E565" s="241">
        <v>44263</v>
      </c>
      <c r="F565" s="242" t="s">
        <v>1475</v>
      </c>
      <c r="G565" s="243" t="s">
        <v>27</v>
      </c>
      <c r="H565" s="243" t="s">
        <v>25</v>
      </c>
      <c r="I565" s="246"/>
      <c r="J565" s="57"/>
      <c r="K565" s="57"/>
      <c r="L565" s="57"/>
      <c r="M565" s="57"/>
      <c r="N565" s="247"/>
      <c r="O565" s="57"/>
      <c r="P565" s="57"/>
      <c r="Q565" s="243"/>
      <c r="R565" s="243" t="s">
        <v>11</v>
      </c>
      <c r="S565" s="243"/>
      <c r="T565" s="243"/>
      <c r="U565" s="243"/>
      <c r="V565" s="243"/>
      <c r="W565" s="244"/>
      <c r="X565" s="245">
        <v>45906</v>
      </c>
      <c r="Y565" s="58" t="s">
        <v>64</v>
      </c>
      <c r="Z565" s="58" t="s">
        <v>1478</v>
      </c>
      <c r="AA565" s="57">
        <v>26</v>
      </c>
      <c r="AB565" s="57"/>
    </row>
    <row r="566" spans="1:28" ht="24.6" customHeight="1" outlineLevel="1" x14ac:dyDescent="0.25">
      <c r="A566" s="239">
        <v>33</v>
      </c>
      <c r="B566" s="240" t="s">
        <v>1476</v>
      </c>
      <c r="C566" s="57" t="s">
        <v>66</v>
      </c>
      <c r="D566" s="58"/>
      <c r="E566" s="241">
        <v>41576</v>
      </c>
      <c r="F566" s="242" t="s">
        <v>1477</v>
      </c>
      <c r="G566" s="243" t="s">
        <v>39</v>
      </c>
      <c r="H566" s="243" t="s">
        <v>25</v>
      </c>
      <c r="I566" s="246"/>
      <c r="J566" s="57"/>
      <c r="K566" s="57"/>
      <c r="L566" s="57"/>
      <c r="M566" s="57"/>
      <c r="N566" s="247"/>
      <c r="O566" s="57"/>
      <c r="P566" s="57"/>
      <c r="Q566" s="243"/>
      <c r="R566" s="243"/>
      <c r="S566" s="243"/>
      <c r="T566" s="243" t="s">
        <v>13</v>
      </c>
      <c r="U566" s="243"/>
      <c r="V566" s="243"/>
      <c r="W566" s="244"/>
      <c r="X566" s="245">
        <v>45906</v>
      </c>
      <c r="Y566" s="58" t="s">
        <v>64</v>
      </c>
      <c r="Z566" s="58" t="s">
        <v>1478</v>
      </c>
      <c r="AA566" s="57">
        <v>26</v>
      </c>
      <c r="AB566" s="57"/>
    </row>
    <row r="567" spans="1:28" ht="25.5" customHeight="1" x14ac:dyDescent="0.3">
      <c r="A567" s="297" t="s">
        <v>1479</v>
      </c>
      <c r="B567" s="298"/>
      <c r="C567" s="299" t="s">
        <v>1480</v>
      </c>
      <c r="D567" s="300"/>
      <c r="E567" s="300"/>
      <c r="F567" s="300"/>
      <c r="G567" s="300"/>
      <c r="H567" s="300"/>
      <c r="I567" s="300"/>
      <c r="J567" s="300"/>
      <c r="K567" s="300"/>
      <c r="L567" s="300"/>
      <c r="M567" s="300"/>
      <c r="N567" s="300"/>
      <c r="O567" s="300"/>
      <c r="P567" s="300"/>
      <c r="Q567" s="300"/>
      <c r="R567" s="300"/>
      <c r="S567" s="300"/>
      <c r="T567" s="300"/>
      <c r="U567" s="300"/>
      <c r="V567" s="300"/>
      <c r="W567" s="300"/>
      <c r="X567" s="300"/>
      <c r="Y567" s="300"/>
      <c r="Z567" s="300"/>
      <c r="AA567" s="300"/>
      <c r="AB567" s="300"/>
    </row>
    <row r="568" spans="1:28" ht="24.6" customHeight="1" outlineLevel="1" x14ac:dyDescent="0.25">
      <c r="A568" s="239">
        <v>4</v>
      </c>
      <c r="B568" s="240" t="s">
        <v>1384</v>
      </c>
      <c r="C568" s="57" t="s">
        <v>67</v>
      </c>
      <c r="D568" s="58"/>
      <c r="E568" s="241">
        <v>45254</v>
      </c>
      <c r="F568" s="242" t="s">
        <v>1385</v>
      </c>
      <c r="G568" s="243" t="s">
        <v>24</v>
      </c>
      <c r="H568" s="243" t="s">
        <v>25</v>
      </c>
      <c r="I568" s="246"/>
      <c r="J568" s="57"/>
      <c r="K568" s="57" t="s">
        <v>135</v>
      </c>
      <c r="L568" s="57"/>
      <c r="M568" s="57"/>
      <c r="N568" s="247"/>
      <c r="O568" s="57"/>
      <c r="P568" s="57"/>
      <c r="Q568" s="243"/>
      <c r="R568" s="243" t="s">
        <v>11</v>
      </c>
      <c r="S568" s="243"/>
      <c r="T568" s="243"/>
      <c r="U568" s="243"/>
      <c r="V568" s="243"/>
      <c r="W568" s="244"/>
      <c r="X568" s="245">
        <v>45913</v>
      </c>
      <c r="Y568" s="58" t="s">
        <v>11</v>
      </c>
      <c r="Z568" s="58" t="s">
        <v>988</v>
      </c>
      <c r="AA568" s="57">
        <v>19</v>
      </c>
      <c r="AB568" s="57">
        <v>19</v>
      </c>
    </row>
    <row r="569" spans="1:28" ht="24.6" customHeight="1" outlineLevel="1" x14ac:dyDescent="0.25">
      <c r="A569" s="239">
        <v>7</v>
      </c>
      <c r="B569" s="240" t="s">
        <v>1487</v>
      </c>
      <c r="C569" s="57" t="s">
        <v>67</v>
      </c>
      <c r="D569" s="58"/>
      <c r="E569" s="241">
        <v>42958</v>
      </c>
      <c r="F569" s="242" t="s">
        <v>1488</v>
      </c>
      <c r="G569" s="243" t="s">
        <v>39</v>
      </c>
      <c r="H569" s="243" t="s">
        <v>25</v>
      </c>
      <c r="I569" s="246"/>
      <c r="J569" s="57"/>
      <c r="K569" s="57"/>
      <c r="L569" s="57"/>
      <c r="M569" s="57" t="s">
        <v>140</v>
      </c>
      <c r="N569" s="247"/>
      <c r="O569" s="57"/>
      <c r="P569" s="57"/>
      <c r="Q569" s="243"/>
      <c r="R569" s="243"/>
      <c r="S569" s="243"/>
      <c r="T569" s="243" t="s">
        <v>13</v>
      </c>
      <c r="U569" s="243"/>
      <c r="V569" s="243"/>
      <c r="W569" s="244"/>
      <c r="X569" s="245">
        <v>45913</v>
      </c>
      <c r="Y569" s="58" t="s">
        <v>11</v>
      </c>
      <c r="Z569" s="58" t="s">
        <v>988</v>
      </c>
      <c r="AA569" s="57">
        <v>19</v>
      </c>
      <c r="AB569" s="57">
        <v>19</v>
      </c>
    </row>
    <row r="570" spans="1:28" ht="24.6" customHeight="1" outlineLevel="1" x14ac:dyDescent="0.25">
      <c r="A570" s="239">
        <v>13</v>
      </c>
      <c r="B570" s="240" t="s">
        <v>1489</v>
      </c>
      <c r="C570" s="57" t="s">
        <v>66</v>
      </c>
      <c r="D570" s="58"/>
      <c r="E570" s="241">
        <v>45419</v>
      </c>
      <c r="F570" s="242" t="s">
        <v>1490</v>
      </c>
      <c r="G570" s="243" t="s">
        <v>35</v>
      </c>
      <c r="H570" s="243" t="s">
        <v>25</v>
      </c>
      <c r="I570" s="246"/>
      <c r="J570" s="57" t="s">
        <v>138</v>
      </c>
      <c r="K570" s="57"/>
      <c r="L570" s="57"/>
      <c r="M570" s="57"/>
      <c r="N570" s="247"/>
      <c r="O570" s="57"/>
      <c r="P570" s="57"/>
      <c r="Q570" s="243"/>
      <c r="R570" s="243"/>
      <c r="S570" s="243" t="s">
        <v>12</v>
      </c>
      <c r="T570" s="243"/>
      <c r="U570" s="243"/>
      <c r="V570" s="243"/>
      <c r="W570" s="244"/>
      <c r="X570" s="245">
        <v>45913</v>
      </c>
      <c r="Y570" s="58" t="s">
        <v>11</v>
      </c>
      <c r="Z570" s="58" t="s">
        <v>988</v>
      </c>
      <c r="AA570" s="57">
        <v>19</v>
      </c>
      <c r="AB570" s="57">
        <v>19</v>
      </c>
    </row>
    <row r="571" spans="1:28" ht="24.6" customHeight="1" outlineLevel="1" x14ac:dyDescent="0.25">
      <c r="A571" s="239">
        <v>19</v>
      </c>
      <c r="B571" s="240" t="s">
        <v>1491</v>
      </c>
      <c r="C571" s="57" t="s">
        <v>66</v>
      </c>
      <c r="D571" s="58"/>
      <c r="E571" s="241">
        <v>44850</v>
      </c>
      <c r="F571" s="242" t="s">
        <v>1492</v>
      </c>
      <c r="G571" s="243" t="s">
        <v>27</v>
      </c>
      <c r="H571" s="243" t="s">
        <v>25</v>
      </c>
      <c r="I571" s="246"/>
      <c r="J571" s="57"/>
      <c r="K571" s="57"/>
      <c r="L571" s="57" t="s">
        <v>136</v>
      </c>
      <c r="M571" s="57"/>
      <c r="N571" s="247"/>
      <c r="O571" s="57"/>
      <c r="P571" s="57"/>
      <c r="Q571" s="243"/>
      <c r="R571" s="243" t="s">
        <v>11</v>
      </c>
      <c r="S571" s="243"/>
      <c r="T571" s="243"/>
      <c r="U571" s="243"/>
      <c r="V571" s="243"/>
      <c r="W571" s="244"/>
      <c r="X571" s="245">
        <v>45913</v>
      </c>
      <c r="Y571" s="58" t="s">
        <v>11</v>
      </c>
      <c r="Z571" s="58" t="s">
        <v>988</v>
      </c>
      <c r="AA571" s="57">
        <v>19</v>
      </c>
      <c r="AB571" s="57">
        <v>19</v>
      </c>
    </row>
    <row r="572" spans="1:28" ht="25.5" customHeight="1" x14ac:dyDescent="0.3">
      <c r="A572" s="297" t="s">
        <v>1493</v>
      </c>
      <c r="B572" s="298"/>
      <c r="C572" s="299" t="s">
        <v>1494</v>
      </c>
      <c r="D572" s="300"/>
      <c r="E572" s="300"/>
      <c r="F572" s="300"/>
      <c r="G572" s="300"/>
      <c r="H572" s="300"/>
      <c r="I572" s="300"/>
      <c r="J572" s="300"/>
      <c r="K572" s="300"/>
      <c r="L572" s="300"/>
      <c r="M572" s="300"/>
      <c r="N572" s="300"/>
      <c r="O572" s="300"/>
      <c r="P572" s="300"/>
      <c r="Q572" s="300"/>
      <c r="R572" s="300"/>
      <c r="S572" s="300"/>
      <c r="T572" s="300"/>
      <c r="U572" s="300"/>
      <c r="V572" s="300"/>
      <c r="W572" s="300"/>
      <c r="X572" s="300"/>
      <c r="Y572" s="300"/>
      <c r="Z572" s="300"/>
      <c r="AA572" s="300"/>
      <c r="AB572" s="300"/>
    </row>
    <row r="573" spans="1:28" ht="24.6" customHeight="1" outlineLevel="1" x14ac:dyDescent="0.25">
      <c r="A573" s="239">
        <v>5</v>
      </c>
      <c r="B573" s="240" t="s">
        <v>1495</v>
      </c>
      <c r="C573" s="57" t="s">
        <v>67</v>
      </c>
      <c r="D573" s="58"/>
      <c r="E573" s="241">
        <v>45344</v>
      </c>
      <c r="F573" s="242" t="s">
        <v>1496</v>
      </c>
      <c r="G573" s="243" t="s">
        <v>24</v>
      </c>
      <c r="H573" s="243" t="s">
        <v>25</v>
      </c>
      <c r="I573" s="246"/>
      <c r="J573" s="57"/>
      <c r="K573" s="57"/>
      <c r="L573" s="57"/>
      <c r="M573" s="57"/>
      <c r="N573" s="247"/>
      <c r="O573" s="57"/>
      <c r="P573" s="57"/>
      <c r="Q573" s="243"/>
      <c r="R573" s="243" t="s">
        <v>11</v>
      </c>
      <c r="S573" s="243"/>
      <c r="T573" s="243"/>
      <c r="U573" s="243"/>
      <c r="V573" s="243"/>
      <c r="W573" s="244"/>
      <c r="X573" s="245">
        <v>45914</v>
      </c>
      <c r="Y573" s="58" t="s">
        <v>64</v>
      </c>
      <c r="Z573" s="58" t="s">
        <v>374</v>
      </c>
      <c r="AA573" s="57">
        <v>23</v>
      </c>
      <c r="AB573" s="57"/>
    </row>
    <row r="574" spans="1:28" ht="24.6" customHeight="1" outlineLevel="1" x14ac:dyDescent="0.25">
      <c r="A574" s="239">
        <v>6</v>
      </c>
      <c r="B574" s="240" t="s">
        <v>1497</v>
      </c>
      <c r="C574" s="57" t="s">
        <v>67</v>
      </c>
      <c r="D574" s="58"/>
      <c r="E574" s="241">
        <v>45036</v>
      </c>
      <c r="F574" s="242" t="s">
        <v>1498</v>
      </c>
      <c r="G574" s="243" t="s">
        <v>26</v>
      </c>
      <c r="H574" s="243" t="s">
        <v>25</v>
      </c>
      <c r="I574" s="246"/>
      <c r="J574" s="57"/>
      <c r="K574" s="57"/>
      <c r="L574" s="57"/>
      <c r="M574" s="57"/>
      <c r="N574" s="247"/>
      <c r="O574" s="57"/>
      <c r="P574" s="57"/>
      <c r="Q574" s="243"/>
      <c r="R574" s="243" t="s">
        <v>11</v>
      </c>
      <c r="S574" s="243"/>
      <c r="T574" s="243"/>
      <c r="U574" s="243"/>
      <c r="V574" s="243"/>
      <c r="W574" s="244"/>
      <c r="X574" s="245">
        <v>45914</v>
      </c>
      <c r="Y574" s="58" t="s">
        <v>64</v>
      </c>
      <c r="Z574" s="58" t="s">
        <v>374</v>
      </c>
      <c r="AA574" s="57">
        <v>23</v>
      </c>
      <c r="AB574" s="57"/>
    </row>
    <row r="575" spans="1:28" ht="24.6" customHeight="1" outlineLevel="1" x14ac:dyDescent="0.25">
      <c r="A575" s="239">
        <v>9</v>
      </c>
      <c r="B575" s="240" t="s">
        <v>1458</v>
      </c>
      <c r="C575" s="57" t="s">
        <v>67</v>
      </c>
      <c r="D575" s="58"/>
      <c r="E575" s="241">
        <v>44023</v>
      </c>
      <c r="F575" s="242" t="s">
        <v>361</v>
      </c>
      <c r="G575" s="243" t="s">
        <v>53</v>
      </c>
      <c r="H575" s="243" t="s">
        <v>25</v>
      </c>
      <c r="I575" s="246"/>
      <c r="J575" s="57"/>
      <c r="K575" s="57"/>
      <c r="L575" s="57"/>
      <c r="M575" s="57"/>
      <c r="N575" s="247"/>
      <c r="O575" s="57"/>
      <c r="P575" s="57"/>
      <c r="Q575" s="243"/>
      <c r="R575" s="243" t="s">
        <v>11</v>
      </c>
      <c r="S575" s="243"/>
      <c r="T575" s="243"/>
      <c r="U575" s="243"/>
      <c r="V575" s="243"/>
      <c r="W575" s="244"/>
      <c r="X575" s="245">
        <v>45914</v>
      </c>
      <c r="Y575" s="58" t="s">
        <v>64</v>
      </c>
      <c r="Z575" s="58" t="s">
        <v>374</v>
      </c>
      <c r="AA575" s="57">
        <v>23</v>
      </c>
      <c r="AB575" s="57"/>
    </row>
    <row r="576" spans="1:28" ht="24.6" customHeight="1" outlineLevel="1" x14ac:dyDescent="0.25">
      <c r="A576" s="239">
        <v>11</v>
      </c>
      <c r="B576" s="240" t="s">
        <v>1499</v>
      </c>
      <c r="C576" s="57" t="s">
        <v>67</v>
      </c>
      <c r="D576" s="58"/>
      <c r="E576" s="241">
        <v>44984</v>
      </c>
      <c r="F576" s="242" t="s">
        <v>1500</v>
      </c>
      <c r="G576" s="243" t="s">
        <v>27</v>
      </c>
      <c r="H576" s="243" t="s">
        <v>25</v>
      </c>
      <c r="I576" s="246"/>
      <c r="J576" s="57"/>
      <c r="K576" s="57"/>
      <c r="L576" s="57"/>
      <c r="M576" s="57"/>
      <c r="N576" s="247"/>
      <c r="O576" s="57"/>
      <c r="P576" s="57"/>
      <c r="Q576" s="243"/>
      <c r="R576" s="243" t="s">
        <v>11</v>
      </c>
      <c r="S576" s="243"/>
      <c r="T576" s="243"/>
      <c r="U576" s="243"/>
      <c r="V576" s="243"/>
      <c r="W576" s="244"/>
      <c r="X576" s="245">
        <v>45914</v>
      </c>
      <c r="Y576" s="58" t="s">
        <v>64</v>
      </c>
      <c r="Z576" s="58" t="s">
        <v>374</v>
      </c>
      <c r="AA576" s="57">
        <v>23</v>
      </c>
      <c r="AB576" s="57"/>
    </row>
    <row r="577" spans="1:28" ht="24.6" customHeight="1" outlineLevel="1" x14ac:dyDescent="0.25">
      <c r="A577" s="239">
        <v>14</v>
      </c>
      <c r="B577" s="240" t="s">
        <v>356</v>
      </c>
      <c r="C577" s="57" t="s">
        <v>67</v>
      </c>
      <c r="D577" s="58"/>
      <c r="E577" s="241">
        <v>42122</v>
      </c>
      <c r="F577" s="242" t="s">
        <v>364</v>
      </c>
      <c r="G577" s="243" t="s">
        <v>39</v>
      </c>
      <c r="H577" s="243" t="s">
        <v>25</v>
      </c>
      <c r="I577" s="246"/>
      <c r="J577" s="57"/>
      <c r="K577" s="57"/>
      <c r="L577" s="57"/>
      <c r="M577" s="57"/>
      <c r="N577" s="247"/>
      <c r="O577" s="57"/>
      <c r="P577" s="57"/>
      <c r="Q577" s="243"/>
      <c r="R577" s="243"/>
      <c r="S577" s="243"/>
      <c r="T577" s="243" t="s">
        <v>13</v>
      </c>
      <c r="U577" s="243"/>
      <c r="V577" s="243"/>
      <c r="W577" s="244"/>
      <c r="X577" s="245">
        <v>45914</v>
      </c>
      <c r="Y577" s="58" t="s">
        <v>64</v>
      </c>
      <c r="Z577" s="58" t="s">
        <v>374</v>
      </c>
      <c r="AA577" s="57">
        <v>23</v>
      </c>
      <c r="AB577" s="57"/>
    </row>
    <row r="578" spans="1:28" ht="24.6" customHeight="1" outlineLevel="1" x14ac:dyDescent="0.25">
      <c r="A578" s="239">
        <v>17</v>
      </c>
      <c r="B578" s="240" t="s">
        <v>1501</v>
      </c>
      <c r="C578" s="57" t="s">
        <v>66</v>
      </c>
      <c r="D578" s="58"/>
      <c r="E578" s="241">
        <v>45234</v>
      </c>
      <c r="F578" s="242" t="s">
        <v>1502</v>
      </c>
      <c r="G578" s="243" t="s">
        <v>24</v>
      </c>
      <c r="H578" s="243" t="s">
        <v>25</v>
      </c>
      <c r="I578" s="246"/>
      <c r="J578" s="57"/>
      <c r="K578" s="57"/>
      <c r="L578" s="57"/>
      <c r="M578" s="57"/>
      <c r="N578" s="247"/>
      <c r="O578" s="57"/>
      <c r="P578" s="57"/>
      <c r="Q578" s="243"/>
      <c r="R578" s="243" t="s">
        <v>11</v>
      </c>
      <c r="S578" s="243"/>
      <c r="T578" s="243"/>
      <c r="U578" s="243"/>
      <c r="V578" s="243"/>
      <c r="W578" s="244"/>
      <c r="X578" s="245">
        <v>45914</v>
      </c>
      <c r="Y578" s="58" t="s">
        <v>64</v>
      </c>
      <c r="Z578" s="58" t="s">
        <v>374</v>
      </c>
      <c r="AA578" s="57">
        <v>23</v>
      </c>
      <c r="AB578" s="57"/>
    </row>
    <row r="579" spans="1:28" ht="24.6" customHeight="1" outlineLevel="1" x14ac:dyDescent="0.25">
      <c r="A579" s="239">
        <v>20</v>
      </c>
      <c r="B579" s="240" t="s">
        <v>1459</v>
      </c>
      <c r="C579" s="57" t="s">
        <v>66</v>
      </c>
      <c r="D579" s="58"/>
      <c r="E579" s="241">
        <v>44744</v>
      </c>
      <c r="F579" s="242" t="s">
        <v>1460</v>
      </c>
      <c r="G579" s="243" t="s">
        <v>26</v>
      </c>
      <c r="H579" s="243" t="s">
        <v>25</v>
      </c>
      <c r="I579" s="246"/>
      <c r="J579" s="57"/>
      <c r="K579" s="57"/>
      <c r="L579" s="57"/>
      <c r="M579" s="57"/>
      <c r="N579" s="247"/>
      <c r="O579" s="57"/>
      <c r="P579" s="57"/>
      <c r="Q579" s="243"/>
      <c r="R579" s="243" t="s">
        <v>11</v>
      </c>
      <c r="S579" s="243"/>
      <c r="T579" s="243"/>
      <c r="U579" s="243"/>
      <c r="V579" s="243"/>
      <c r="W579" s="244"/>
      <c r="X579" s="245">
        <v>45914</v>
      </c>
      <c r="Y579" s="58" t="s">
        <v>64</v>
      </c>
      <c r="Z579" s="58" t="s">
        <v>374</v>
      </c>
      <c r="AA579" s="57">
        <v>23</v>
      </c>
      <c r="AB579" s="57"/>
    </row>
    <row r="580" spans="1:28" ht="24.6" customHeight="1" outlineLevel="1" x14ac:dyDescent="0.25">
      <c r="A580" s="239">
        <v>22</v>
      </c>
      <c r="B580" s="240" t="s">
        <v>1503</v>
      </c>
      <c r="C580" s="57" t="s">
        <v>66</v>
      </c>
      <c r="D580" s="58"/>
      <c r="E580" s="241">
        <v>44107</v>
      </c>
      <c r="F580" s="242" t="s">
        <v>370</v>
      </c>
      <c r="G580" s="243" t="s">
        <v>53</v>
      </c>
      <c r="H580" s="243" t="s">
        <v>25</v>
      </c>
      <c r="I580" s="246"/>
      <c r="J580" s="57"/>
      <c r="K580" s="57"/>
      <c r="L580" s="57"/>
      <c r="M580" s="57"/>
      <c r="N580" s="247"/>
      <c r="O580" s="57"/>
      <c r="P580" s="57"/>
      <c r="Q580" s="243"/>
      <c r="R580" s="243" t="s">
        <v>11</v>
      </c>
      <c r="S580" s="243"/>
      <c r="T580" s="243"/>
      <c r="U580" s="243"/>
      <c r="V580" s="243"/>
      <c r="W580" s="244"/>
      <c r="X580" s="245">
        <v>45914</v>
      </c>
      <c r="Y580" s="58" t="s">
        <v>64</v>
      </c>
      <c r="Z580" s="58" t="s">
        <v>374</v>
      </c>
      <c r="AA580" s="57">
        <v>23</v>
      </c>
      <c r="AB580" s="57"/>
    </row>
    <row r="581" spans="1:28" ht="24.6" customHeight="1" outlineLevel="1" x14ac:dyDescent="0.25">
      <c r="A581" s="239">
        <v>23</v>
      </c>
      <c r="B581" s="240" t="s">
        <v>1504</v>
      </c>
      <c r="C581" s="57" t="s">
        <v>66</v>
      </c>
      <c r="D581" s="58"/>
      <c r="E581" s="241">
        <v>44624</v>
      </c>
      <c r="F581" s="242" t="s">
        <v>1505</v>
      </c>
      <c r="G581" s="243" t="s">
        <v>27</v>
      </c>
      <c r="H581" s="243" t="s">
        <v>25</v>
      </c>
      <c r="I581" s="246"/>
      <c r="J581" s="57"/>
      <c r="K581" s="57"/>
      <c r="L581" s="57"/>
      <c r="M581" s="57"/>
      <c r="N581" s="247"/>
      <c r="O581" s="57"/>
      <c r="P581" s="57"/>
      <c r="Q581" s="243"/>
      <c r="R581" s="243" t="s">
        <v>11</v>
      </c>
      <c r="S581" s="243"/>
      <c r="T581" s="243"/>
      <c r="U581" s="243"/>
      <c r="V581" s="243"/>
      <c r="W581" s="244"/>
      <c r="X581" s="245">
        <v>45914</v>
      </c>
      <c r="Y581" s="58" t="s">
        <v>64</v>
      </c>
      <c r="Z581" s="58" t="s">
        <v>374</v>
      </c>
      <c r="AA581" s="57">
        <v>23</v>
      </c>
      <c r="AB581" s="57"/>
    </row>
    <row r="582" spans="1:28" ht="25.5" customHeight="1" x14ac:dyDescent="0.3">
      <c r="A582" s="297" t="s">
        <v>1506</v>
      </c>
      <c r="B582" s="298"/>
      <c r="C582" s="299" t="s">
        <v>1507</v>
      </c>
      <c r="D582" s="300"/>
      <c r="E582" s="300"/>
      <c r="F582" s="300"/>
      <c r="G582" s="300"/>
      <c r="H582" s="300"/>
      <c r="I582" s="300"/>
      <c r="J582" s="300"/>
      <c r="K582" s="300"/>
      <c r="L582" s="300"/>
      <c r="M582" s="300"/>
      <c r="N582" s="300"/>
      <c r="O582" s="300"/>
      <c r="P582" s="300"/>
      <c r="Q582" s="300"/>
      <c r="R582" s="300"/>
      <c r="S582" s="300"/>
      <c r="T582" s="300"/>
      <c r="U582" s="300"/>
      <c r="V582" s="300"/>
      <c r="W582" s="300"/>
      <c r="X582" s="300"/>
      <c r="Y582" s="300"/>
      <c r="Z582" s="300"/>
      <c r="AA582" s="300"/>
      <c r="AB582" s="300"/>
    </row>
    <row r="583" spans="1:28" ht="24.6" customHeight="1" outlineLevel="1" x14ac:dyDescent="0.25">
      <c r="A583" s="239">
        <v>4</v>
      </c>
      <c r="B583" s="240" t="s">
        <v>1508</v>
      </c>
      <c r="C583" s="57" t="s">
        <v>67</v>
      </c>
      <c r="D583" s="58"/>
      <c r="E583" s="241">
        <v>45449</v>
      </c>
      <c r="F583" s="242" t="s">
        <v>1509</v>
      </c>
      <c r="G583" s="243" t="s">
        <v>35</v>
      </c>
      <c r="H583" s="243" t="s">
        <v>25</v>
      </c>
      <c r="I583" s="246" t="s">
        <v>137</v>
      </c>
      <c r="J583" s="57"/>
      <c r="K583" s="57"/>
      <c r="L583" s="57"/>
      <c r="M583" s="57"/>
      <c r="N583" s="247"/>
      <c r="O583" s="57"/>
      <c r="P583" s="57"/>
      <c r="Q583" s="243"/>
      <c r="R583" s="243"/>
      <c r="S583" s="243" t="s">
        <v>12</v>
      </c>
      <c r="T583" s="243"/>
      <c r="U583" s="243"/>
      <c r="V583" s="243"/>
      <c r="W583" s="244"/>
      <c r="X583" s="245">
        <v>45921</v>
      </c>
      <c r="Y583" s="58" t="s">
        <v>11</v>
      </c>
      <c r="Z583" s="58" t="s">
        <v>318</v>
      </c>
      <c r="AA583" s="57">
        <v>20</v>
      </c>
      <c r="AB583" s="57">
        <v>20</v>
      </c>
    </row>
    <row r="584" spans="1:28" ht="24.6" customHeight="1" outlineLevel="1" x14ac:dyDescent="0.25">
      <c r="A584" s="239">
        <v>8</v>
      </c>
      <c r="B584" s="240" t="s">
        <v>1510</v>
      </c>
      <c r="C584" s="57" t="s">
        <v>67</v>
      </c>
      <c r="D584" s="58"/>
      <c r="E584" s="241">
        <v>45274</v>
      </c>
      <c r="F584" s="242" t="s">
        <v>1511</v>
      </c>
      <c r="G584" s="243" t="s">
        <v>27</v>
      </c>
      <c r="H584" s="243" t="s">
        <v>25</v>
      </c>
      <c r="I584" s="246"/>
      <c r="J584" s="57"/>
      <c r="K584" s="57" t="s">
        <v>135</v>
      </c>
      <c r="L584" s="57"/>
      <c r="M584" s="57"/>
      <c r="N584" s="247"/>
      <c r="O584" s="57"/>
      <c r="P584" s="57"/>
      <c r="Q584" s="243"/>
      <c r="R584" s="243" t="s">
        <v>11</v>
      </c>
      <c r="S584" s="243"/>
      <c r="T584" s="243"/>
      <c r="U584" s="243"/>
      <c r="V584" s="243"/>
      <c r="W584" s="244"/>
      <c r="X584" s="245">
        <v>45921</v>
      </c>
      <c r="Y584" s="58" t="s">
        <v>11</v>
      </c>
      <c r="Z584" s="58" t="s">
        <v>318</v>
      </c>
      <c r="AA584" s="57">
        <v>20</v>
      </c>
      <c r="AB584" s="57">
        <v>20</v>
      </c>
    </row>
    <row r="585" spans="1:28" ht="24.6" customHeight="1" outlineLevel="1" x14ac:dyDescent="0.25">
      <c r="A585" s="239">
        <v>12</v>
      </c>
      <c r="B585" s="240" t="s">
        <v>1512</v>
      </c>
      <c r="C585" s="57" t="s">
        <v>66</v>
      </c>
      <c r="D585" s="58"/>
      <c r="E585" s="241">
        <v>45559</v>
      </c>
      <c r="F585" s="242" t="s">
        <v>1513</v>
      </c>
      <c r="G585" s="243" t="s">
        <v>23</v>
      </c>
      <c r="H585" s="243" t="s">
        <v>25</v>
      </c>
      <c r="I585" s="246"/>
      <c r="J585" s="57" t="s">
        <v>138</v>
      </c>
      <c r="K585" s="57"/>
      <c r="L585" s="57"/>
      <c r="M585" s="57"/>
      <c r="N585" s="247"/>
      <c r="O585" s="57"/>
      <c r="P585" s="57"/>
      <c r="Q585" s="243"/>
      <c r="R585" s="243"/>
      <c r="S585" s="243" t="s">
        <v>12</v>
      </c>
      <c r="T585" s="243"/>
      <c r="U585" s="243"/>
      <c r="V585" s="243"/>
      <c r="W585" s="244"/>
      <c r="X585" s="245">
        <v>45921</v>
      </c>
      <c r="Y585" s="58" t="s">
        <v>11</v>
      </c>
      <c r="Z585" s="58" t="s">
        <v>318</v>
      </c>
      <c r="AA585" s="57">
        <v>20</v>
      </c>
      <c r="AB585" s="57">
        <v>20</v>
      </c>
    </row>
    <row r="586" spans="1:28" ht="24.6" customHeight="1" outlineLevel="1" x14ac:dyDescent="0.25">
      <c r="A586" s="239">
        <v>19</v>
      </c>
      <c r="B586" s="240" t="s">
        <v>299</v>
      </c>
      <c r="C586" s="57" t="s">
        <v>66</v>
      </c>
      <c r="D586" s="58"/>
      <c r="E586" s="241">
        <v>43487</v>
      </c>
      <c r="F586" s="242" t="s">
        <v>1011</v>
      </c>
      <c r="G586" s="243" t="s">
        <v>27</v>
      </c>
      <c r="H586" s="243" t="s">
        <v>25</v>
      </c>
      <c r="I586" s="246"/>
      <c r="J586" s="57"/>
      <c r="K586" s="57"/>
      <c r="L586" s="57" t="s">
        <v>136</v>
      </c>
      <c r="M586" s="57"/>
      <c r="N586" s="247"/>
      <c r="O586" s="57"/>
      <c r="P586" s="57"/>
      <c r="Q586" s="243"/>
      <c r="R586" s="243" t="s">
        <v>11</v>
      </c>
      <c r="S586" s="243"/>
      <c r="T586" s="243"/>
      <c r="U586" s="243"/>
      <c r="V586" s="243"/>
      <c r="W586" s="244"/>
      <c r="X586" s="245">
        <v>45921</v>
      </c>
      <c r="Y586" s="58" t="s">
        <v>11</v>
      </c>
      <c r="Z586" s="58" t="s">
        <v>318</v>
      </c>
      <c r="AA586" s="57">
        <v>20</v>
      </c>
      <c r="AB586" s="57">
        <v>20</v>
      </c>
    </row>
    <row r="587" spans="1:28" ht="24.6" customHeight="1" outlineLevel="1" x14ac:dyDescent="0.25">
      <c r="A587" s="239">
        <v>20</v>
      </c>
      <c r="B587" s="240" t="s">
        <v>298</v>
      </c>
      <c r="C587" s="57" t="s">
        <v>66</v>
      </c>
      <c r="D587" s="58"/>
      <c r="E587" s="241">
        <v>42044</v>
      </c>
      <c r="F587" s="242" t="s">
        <v>310</v>
      </c>
      <c r="G587" s="243" t="s">
        <v>39</v>
      </c>
      <c r="H587" s="243" t="s">
        <v>25</v>
      </c>
      <c r="I587" s="246"/>
      <c r="J587" s="57"/>
      <c r="K587" s="57"/>
      <c r="L587" s="57"/>
      <c r="M587" s="57"/>
      <c r="N587" s="247" t="s">
        <v>141</v>
      </c>
      <c r="O587" s="57"/>
      <c r="P587" s="57"/>
      <c r="Q587" s="243"/>
      <c r="R587" s="243"/>
      <c r="S587" s="243"/>
      <c r="T587" s="243" t="s">
        <v>13</v>
      </c>
      <c r="U587" s="243"/>
      <c r="V587" s="243"/>
      <c r="W587" s="244"/>
      <c r="X587" s="245">
        <v>45921</v>
      </c>
      <c r="Y587" s="58" t="s">
        <v>11</v>
      </c>
      <c r="Z587" s="58" t="s">
        <v>318</v>
      </c>
      <c r="AA587" s="57">
        <v>20</v>
      </c>
      <c r="AB587" s="57">
        <v>20</v>
      </c>
    </row>
    <row r="588" spans="1:28" ht="25.5" customHeight="1" x14ac:dyDescent="0.3">
      <c r="A588" s="297" t="s">
        <v>1514</v>
      </c>
      <c r="B588" s="298"/>
      <c r="C588" s="299" t="s">
        <v>1515</v>
      </c>
      <c r="D588" s="300"/>
      <c r="E588" s="300"/>
      <c r="F588" s="300"/>
      <c r="G588" s="300"/>
      <c r="H588" s="300"/>
      <c r="I588" s="300"/>
      <c r="J588" s="300"/>
      <c r="K588" s="300"/>
      <c r="L588" s="300"/>
      <c r="M588" s="300"/>
      <c r="N588" s="300"/>
      <c r="O588" s="300"/>
      <c r="P588" s="300"/>
      <c r="Q588" s="300"/>
      <c r="R588" s="300"/>
      <c r="S588" s="300"/>
      <c r="T588" s="300"/>
      <c r="U588" s="300"/>
      <c r="V588" s="300"/>
      <c r="W588" s="300"/>
      <c r="X588" s="300"/>
      <c r="Y588" s="300"/>
      <c r="Z588" s="300"/>
      <c r="AA588" s="300"/>
      <c r="AB588" s="300"/>
    </row>
    <row r="589" spans="1:28" ht="24.6" customHeight="1" outlineLevel="1" x14ac:dyDescent="0.25">
      <c r="A589" s="239">
        <v>2</v>
      </c>
      <c r="B589" s="240" t="s">
        <v>1382</v>
      </c>
      <c r="C589" s="57" t="s">
        <v>67</v>
      </c>
      <c r="D589" s="58"/>
      <c r="E589" s="241" t="s">
        <v>1516</v>
      </c>
      <c r="F589" s="242" t="s">
        <v>1383</v>
      </c>
      <c r="G589" s="243" t="s">
        <v>23</v>
      </c>
      <c r="H589" s="243" t="s">
        <v>25</v>
      </c>
      <c r="I589" s="246"/>
      <c r="J589" s="57"/>
      <c r="K589" s="57"/>
      <c r="L589" s="57"/>
      <c r="M589" s="57"/>
      <c r="N589" s="247"/>
      <c r="O589" s="57"/>
      <c r="P589" s="57"/>
      <c r="Q589" s="243"/>
      <c r="R589" s="243"/>
      <c r="S589" s="243" t="s">
        <v>12</v>
      </c>
      <c r="T589" s="243"/>
      <c r="U589" s="243"/>
      <c r="V589" s="243"/>
      <c r="W589" s="244"/>
      <c r="X589" s="245">
        <v>45928</v>
      </c>
      <c r="Y589" s="58" t="s">
        <v>64</v>
      </c>
      <c r="Z589" s="58" t="s">
        <v>509</v>
      </c>
      <c r="AA589" s="57">
        <v>25</v>
      </c>
      <c r="AB589" s="57"/>
    </row>
    <row r="590" spans="1:28" ht="24.6" customHeight="1" outlineLevel="1" x14ac:dyDescent="0.25">
      <c r="A590" s="239">
        <v>4</v>
      </c>
      <c r="B590" s="240" t="s">
        <v>1517</v>
      </c>
      <c r="C590" s="57" t="s">
        <v>67</v>
      </c>
      <c r="D590" s="58"/>
      <c r="E590" s="241" t="s">
        <v>1518</v>
      </c>
      <c r="F590" s="242" t="s">
        <v>1519</v>
      </c>
      <c r="G590" s="243" t="s">
        <v>24</v>
      </c>
      <c r="H590" s="243" t="s">
        <v>25</v>
      </c>
      <c r="I590" s="246"/>
      <c r="J590" s="57"/>
      <c r="K590" s="57"/>
      <c r="L590" s="57"/>
      <c r="M590" s="57"/>
      <c r="N590" s="247"/>
      <c r="O590" s="57"/>
      <c r="P590" s="57"/>
      <c r="Q590" s="243"/>
      <c r="R590" s="243" t="s">
        <v>11</v>
      </c>
      <c r="S590" s="243"/>
      <c r="T590" s="243"/>
      <c r="U590" s="243"/>
      <c r="V590" s="243"/>
      <c r="W590" s="244"/>
      <c r="X590" s="245">
        <v>45928</v>
      </c>
      <c r="Y590" s="58" t="s">
        <v>64</v>
      </c>
      <c r="Z590" s="58" t="s">
        <v>509</v>
      </c>
      <c r="AA590" s="57">
        <v>25</v>
      </c>
      <c r="AB590" s="57"/>
    </row>
    <row r="591" spans="1:28" ht="24.6" customHeight="1" outlineLevel="1" x14ac:dyDescent="0.25">
      <c r="A591" s="239">
        <v>5</v>
      </c>
      <c r="B591" s="240" t="s">
        <v>1520</v>
      </c>
      <c r="C591" s="57" t="s">
        <v>67</v>
      </c>
      <c r="D591" s="58"/>
      <c r="E591" s="241" t="s">
        <v>1521</v>
      </c>
      <c r="F591" s="242" t="s">
        <v>1367</v>
      </c>
      <c r="G591" s="243" t="s">
        <v>26</v>
      </c>
      <c r="H591" s="243" t="s">
        <v>25</v>
      </c>
      <c r="I591" s="246"/>
      <c r="J591" s="57"/>
      <c r="K591" s="57"/>
      <c r="L591" s="57"/>
      <c r="M591" s="57"/>
      <c r="N591" s="247"/>
      <c r="O591" s="57"/>
      <c r="P591" s="57"/>
      <c r="Q591" s="243"/>
      <c r="R591" s="243" t="s">
        <v>11</v>
      </c>
      <c r="S591" s="243"/>
      <c r="T591" s="243"/>
      <c r="U591" s="243"/>
      <c r="V591" s="243"/>
      <c r="W591" s="244"/>
      <c r="X591" s="245">
        <v>45928</v>
      </c>
      <c r="Y591" s="58" t="s">
        <v>64</v>
      </c>
      <c r="Z591" s="58" t="s">
        <v>509</v>
      </c>
      <c r="AA591" s="57">
        <v>25</v>
      </c>
      <c r="AB591" s="57"/>
    </row>
    <row r="592" spans="1:28" ht="24.6" customHeight="1" outlineLevel="1" x14ac:dyDescent="0.25">
      <c r="A592" s="239">
        <v>6</v>
      </c>
      <c r="B592" s="240" t="s">
        <v>1522</v>
      </c>
      <c r="C592" s="57" t="s">
        <v>67</v>
      </c>
      <c r="D592" s="58"/>
      <c r="E592" s="241" t="s">
        <v>463</v>
      </c>
      <c r="F592" s="242" t="s">
        <v>464</v>
      </c>
      <c r="G592" s="243" t="s">
        <v>27</v>
      </c>
      <c r="H592" s="243" t="s">
        <v>25</v>
      </c>
      <c r="I592" s="246"/>
      <c r="J592" s="57"/>
      <c r="K592" s="57"/>
      <c r="L592" s="57"/>
      <c r="M592" s="57"/>
      <c r="N592" s="247"/>
      <c r="O592" s="57"/>
      <c r="P592" s="57"/>
      <c r="Q592" s="243"/>
      <c r="R592" s="243" t="s">
        <v>11</v>
      </c>
      <c r="S592" s="243"/>
      <c r="T592" s="243"/>
      <c r="U592" s="243"/>
      <c r="V592" s="243"/>
      <c r="W592" s="244"/>
      <c r="X592" s="245">
        <v>45928</v>
      </c>
      <c r="Y592" s="58" t="s">
        <v>64</v>
      </c>
      <c r="Z592" s="58" t="s">
        <v>509</v>
      </c>
      <c r="AA592" s="57">
        <v>25</v>
      </c>
      <c r="AB592" s="57"/>
    </row>
    <row r="593" spans="1:28" ht="24.6" customHeight="1" outlineLevel="1" x14ac:dyDescent="0.25">
      <c r="A593" s="239">
        <v>7</v>
      </c>
      <c r="B593" s="240" t="s">
        <v>1523</v>
      </c>
      <c r="C593" s="57" t="s">
        <v>67</v>
      </c>
      <c r="D593" s="58"/>
      <c r="E593" s="241" t="s">
        <v>1524</v>
      </c>
      <c r="F593" s="242" t="s">
        <v>175</v>
      </c>
      <c r="G593" s="243" t="s">
        <v>39</v>
      </c>
      <c r="H593" s="243" t="s">
        <v>25</v>
      </c>
      <c r="I593" s="246"/>
      <c r="J593" s="57"/>
      <c r="K593" s="57"/>
      <c r="L593" s="57"/>
      <c r="M593" s="57"/>
      <c r="N593" s="247"/>
      <c r="O593" s="57"/>
      <c r="P593" s="57"/>
      <c r="Q593" s="243"/>
      <c r="R593" s="243"/>
      <c r="S593" s="243"/>
      <c r="T593" s="243" t="s">
        <v>13</v>
      </c>
      <c r="U593" s="243"/>
      <c r="V593" s="243"/>
      <c r="W593" s="244"/>
      <c r="X593" s="245">
        <v>45928</v>
      </c>
      <c r="Y593" s="58" t="s">
        <v>64</v>
      </c>
      <c r="Z593" s="58" t="s">
        <v>509</v>
      </c>
      <c r="AA593" s="57">
        <v>25</v>
      </c>
      <c r="AB593" s="57"/>
    </row>
    <row r="594" spans="1:28" ht="24.6" customHeight="1" outlineLevel="1" x14ac:dyDescent="0.25">
      <c r="A594" s="239">
        <v>14</v>
      </c>
      <c r="B594" s="240" t="s">
        <v>1525</v>
      </c>
      <c r="C594" s="57" t="s">
        <v>66</v>
      </c>
      <c r="D594" s="58"/>
      <c r="E594" s="241" t="s">
        <v>1526</v>
      </c>
      <c r="F594" s="242" t="s">
        <v>1527</v>
      </c>
      <c r="G594" s="243" t="s">
        <v>23</v>
      </c>
      <c r="H594" s="243" t="s">
        <v>25</v>
      </c>
      <c r="I594" s="246"/>
      <c r="J594" s="57"/>
      <c r="K594" s="57"/>
      <c r="L594" s="57"/>
      <c r="M594" s="57"/>
      <c r="N594" s="247"/>
      <c r="O594" s="57"/>
      <c r="P594" s="57"/>
      <c r="Q594" s="243"/>
      <c r="R594" s="243" t="s">
        <v>11</v>
      </c>
      <c r="S594" s="243"/>
      <c r="T594" s="243"/>
      <c r="U594" s="243"/>
      <c r="V594" s="243"/>
      <c r="W594" s="244"/>
      <c r="X594" s="245">
        <v>45928</v>
      </c>
      <c r="Y594" s="58" t="s">
        <v>64</v>
      </c>
      <c r="Z594" s="58" t="s">
        <v>509</v>
      </c>
      <c r="AA594" s="57">
        <v>25</v>
      </c>
      <c r="AB594" s="57"/>
    </row>
    <row r="595" spans="1:28" ht="24.6" customHeight="1" outlineLevel="1" x14ac:dyDescent="0.25">
      <c r="A595" s="239">
        <v>17</v>
      </c>
      <c r="B595" s="240" t="s">
        <v>1260</v>
      </c>
      <c r="C595" s="57" t="s">
        <v>66</v>
      </c>
      <c r="D595" s="58"/>
      <c r="E595" s="241" t="s">
        <v>1528</v>
      </c>
      <c r="F595" s="242" t="s">
        <v>1261</v>
      </c>
      <c r="G595" s="243" t="s">
        <v>24</v>
      </c>
      <c r="H595" s="243" t="s">
        <v>25</v>
      </c>
      <c r="I595" s="246"/>
      <c r="J595" s="57"/>
      <c r="K595" s="57"/>
      <c r="L595" s="57"/>
      <c r="M595" s="57"/>
      <c r="N595" s="247"/>
      <c r="O595" s="57"/>
      <c r="P595" s="57"/>
      <c r="Q595" s="243"/>
      <c r="R595" s="243" t="s">
        <v>11</v>
      </c>
      <c r="S595" s="243"/>
      <c r="T595" s="243"/>
      <c r="U595" s="243"/>
      <c r="V595" s="243"/>
      <c r="W595" s="244"/>
      <c r="X595" s="245">
        <v>45928</v>
      </c>
      <c r="Y595" s="58" t="s">
        <v>64</v>
      </c>
      <c r="Z595" s="58" t="s">
        <v>509</v>
      </c>
      <c r="AA595" s="57">
        <v>25</v>
      </c>
      <c r="AB595" s="57"/>
    </row>
    <row r="596" spans="1:28" ht="24.6" customHeight="1" outlineLevel="1" x14ac:dyDescent="0.25">
      <c r="A596" s="239">
        <v>20</v>
      </c>
      <c r="B596" s="240" t="s">
        <v>1529</v>
      </c>
      <c r="C596" s="57" t="s">
        <v>66</v>
      </c>
      <c r="D596" s="58"/>
      <c r="E596" s="241" t="s">
        <v>499</v>
      </c>
      <c r="F596" s="242" t="s">
        <v>1102</v>
      </c>
      <c r="G596" s="243" t="s">
        <v>26</v>
      </c>
      <c r="H596" s="243" t="s">
        <v>25</v>
      </c>
      <c r="I596" s="246"/>
      <c r="J596" s="57"/>
      <c r="K596" s="57"/>
      <c r="L596" s="57"/>
      <c r="M596" s="57"/>
      <c r="N596" s="247"/>
      <c r="O596" s="57"/>
      <c r="P596" s="57"/>
      <c r="Q596" s="243"/>
      <c r="R596" s="243" t="s">
        <v>11</v>
      </c>
      <c r="S596" s="243"/>
      <c r="T596" s="243"/>
      <c r="U596" s="243"/>
      <c r="V596" s="243"/>
      <c r="W596" s="244"/>
      <c r="X596" s="245">
        <v>45928</v>
      </c>
      <c r="Y596" s="58" t="s">
        <v>64</v>
      </c>
      <c r="Z596" s="58" t="s">
        <v>509</v>
      </c>
      <c r="AA596" s="57">
        <v>25</v>
      </c>
      <c r="AB596" s="57"/>
    </row>
    <row r="597" spans="1:28" ht="24.6" customHeight="1" outlineLevel="1" x14ac:dyDescent="0.25">
      <c r="A597" s="239">
        <v>24</v>
      </c>
      <c r="B597" s="240" t="s">
        <v>1530</v>
      </c>
      <c r="C597" s="57" t="s">
        <v>66</v>
      </c>
      <c r="D597" s="58"/>
      <c r="E597" s="241" t="s">
        <v>1531</v>
      </c>
      <c r="F597" s="242" t="s">
        <v>1358</v>
      </c>
      <c r="G597" s="243" t="s">
        <v>27</v>
      </c>
      <c r="H597" s="243" t="s">
        <v>25</v>
      </c>
      <c r="I597" s="246"/>
      <c r="J597" s="57"/>
      <c r="K597" s="57"/>
      <c r="L597" s="57"/>
      <c r="M597" s="57"/>
      <c r="N597" s="247"/>
      <c r="O597" s="57"/>
      <c r="P597" s="57"/>
      <c r="Q597" s="243"/>
      <c r="R597" s="243" t="s">
        <v>11</v>
      </c>
      <c r="S597" s="243"/>
      <c r="T597" s="243"/>
      <c r="U597" s="243"/>
      <c r="V597" s="243"/>
      <c r="W597" s="244"/>
      <c r="X597" s="245">
        <v>45928</v>
      </c>
      <c r="Y597" s="58" t="s">
        <v>64</v>
      </c>
      <c r="Z597" s="58" t="s">
        <v>509</v>
      </c>
      <c r="AA597" s="57">
        <v>25</v>
      </c>
      <c r="AB597" s="57"/>
    </row>
    <row r="598" spans="1:28" ht="24.6" customHeight="1" outlineLevel="1" x14ac:dyDescent="0.25">
      <c r="A598" s="239">
        <v>25</v>
      </c>
      <c r="B598" s="240" t="s">
        <v>1532</v>
      </c>
      <c r="C598" s="57" t="s">
        <v>66</v>
      </c>
      <c r="D598" s="58"/>
      <c r="E598" s="241" t="s">
        <v>1533</v>
      </c>
      <c r="F598" s="242" t="s">
        <v>1534</v>
      </c>
      <c r="G598" s="243" t="s">
        <v>39</v>
      </c>
      <c r="H598" s="243" t="s">
        <v>25</v>
      </c>
      <c r="I598" s="246"/>
      <c r="J598" s="57"/>
      <c r="K598" s="57"/>
      <c r="L598" s="57"/>
      <c r="M598" s="57"/>
      <c r="N598" s="247"/>
      <c r="O598" s="57"/>
      <c r="P598" s="57"/>
      <c r="Q598" s="243"/>
      <c r="R598" s="243"/>
      <c r="S598" s="243"/>
      <c r="T598" s="243" t="s">
        <v>13</v>
      </c>
      <c r="U598" s="243"/>
      <c r="V598" s="243"/>
      <c r="W598" s="244"/>
      <c r="X598" s="245">
        <v>45928</v>
      </c>
      <c r="Y598" s="58" t="s">
        <v>64</v>
      </c>
      <c r="Z598" s="58" t="s">
        <v>509</v>
      </c>
      <c r="AA598" s="57">
        <v>25</v>
      </c>
      <c r="AB598" s="57"/>
    </row>
    <row r="599" spans="1:28" ht="25.5" customHeight="1" x14ac:dyDescent="0.3">
      <c r="A599" s="297" t="s">
        <v>1535</v>
      </c>
      <c r="B599" s="298"/>
      <c r="C599" s="299" t="s">
        <v>1536</v>
      </c>
      <c r="D599" s="300"/>
      <c r="E599" s="300"/>
      <c r="F599" s="300"/>
      <c r="G599" s="300"/>
      <c r="H599" s="300"/>
      <c r="I599" s="300"/>
      <c r="J599" s="300"/>
      <c r="K599" s="300"/>
      <c r="L599" s="300"/>
      <c r="M599" s="300"/>
      <c r="N599" s="300"/>
      <c r="O599" s="300"/>
      <c r="P599" s="300"/>
      <c r="Q599" s="300"/>
      <c r="R599" s="300"/>
      <c r="S599" s="300"/>
      <c r="T599" s="300"/>
      <c r="U599" s="300"/>
      <c r="V599" s="300"/>
      <c r="W599" s="300"/>
      <c r="X599" s="300"/>
      <c r="Y599" s="300"/>
      <c r="Z599" s="300"/>
      <c r="AA599" s="300"/>
      <c r="AB599" s="300"/>
    </row>
    <row r="600" spans="1:28" ht="24.6" customHeight="1" outlineLevel="1" x14ac:dyDescent="0.25">
      <c r="A600" s="239">
        <v>3</v>
      </c>
      <c r="B600" s="240" t="s">
        <v>1382</v>
      </c>
      <c r="C600" s="57" t="s">
        <v>67</v>
      </c>
      <c r="D600" s="58"/>
      <c r="E600" s="241" t="s">
        <v>1516</v>
      </c>
      <c r="F600" s="242" t="s">
        <v>1383</v>
      </c>
      <c r="G600" s="243" t="s">
        <v>23</v>
      </c>
      <c r="H600" s="243" t="s">
        <v>25</v>
      </c>
      <c r="I600" s="246" t="s">
        <v>137</v>
      </c>
      <c r="J600" s="57"/>
      <c r="K600" s="57"/>
      <c r="L600" s="57"/>
      <c r="M600" s="57"/>
      <c r="N600" s="247"/>
      <c r="O600" s="57"/>
      <c r="P600" s="57"/>
      <c r="Q600" s="243"/>
      <c r="R600" s="243"/>
      <c r="S600" s="243" t="s">
        <v>12</v>
      </c>
      <c r="T600" s="243"/>
      <c r="U600" s="243"/>
      <c r="V600" s="243"/>
      <c r="W600" s="244"/>
      <c r="X600" s="245">
        <v>45928</v>
      </c>
      <c r="Y600" s="58" t="s">
        <v>11</v>
      </c>
      <c r="Z600" s="58" t="s">
        <v>509</v>
      </c>
      <c r="AA600" s="57">
        <v>27</v>
      </c>
      <c r="AB600" s="57">
        <v>27</v>
      </c>
    </row>
    <row r="601" spans="1:28" ht="24.6" customHeight="1" outlineLevel="1" x14ac:dyDescent="0.25">
      <c r="A601" s="239">
        <v>6</v>
      </c>
      <c r="B601" s="240" t="s">
        <v>1520</v>
      </c>
      <c r="C601" s="57" t="s">
        <v>67</v>
      </c>
      <c r="D601" s="58"/>
      <c r="E601" s="241" t="s">
        <v>1521</v>
      </c>
      <c r="F601" s="242" t="s">
        <v>1367</v>
      </c>
      <c r="G601" s="243" t="s">
        <v>26</v>
      </c>
      <c r="H601" s="243" t="s">
        <v>25</v>
      </c>
      <c r="I601" s="246"/>
      <c r="J601" s="57"/>
      <c r="K601" s="57" t="s">
        <v>135</v>
      </c>
      <c r="L601" s="57"/>
      <c r="M601" s="57"/>
      <c r="N601" s="247"/>
      <c r="O601" s="57"/>
      <c r="P601" s="57"/>
      <c r="Q601" s="243"/>
      <c r="R601" s="243" t="s">
        <v>11</v>
      </c>
      <c r="S601" s="243"/>
      <c r="T601" s="243"/>
      <c r="U601" s="243"/>
      <c r="V601" s="243"/>
      <c r="W601" s="244"/>
      <c r="X601" s="245">
        <v>45928</v>
      </c>
      <c r="Y601" s="58" t="s">
        <v>11</v>
      </c>
      <c r="Z601" s="58" t="s">
        <v>509</v>
      </c>
      <c r="AA601" s="57">
        <v>27</v>
      </c>
      <c r="AB601" s="57">
        <v>27</v>
      </c>
    </row>
    <row r="602" spans="1:28" ht="24.6" customHeight="1" outlineLevel="1" x14ac:dyDescent="0.25">
      <c r="A602" s="239">
        <v>8</v>
      </c>
      <c r="B602" s="240" t="s">
        <v>1523</v>
      </c>
      <c r="C602" s="57" t="s">
        <v>67</v>
      </c>
      <c r="D602" s="58"/>
      <c r="E602" s="241" t="s">
        <v>1524</v>
      </c>
      <c r="F602" s="242" t="s">
        <v>175</v>
      </c>
      <c r="G602" s="243" t="s">
        <v>39</v>
      </c>
      <c r="H602" s="243" t="s">
        <v>25</v>
      </c>
      <c r="I602" s="246"/>
      <c r="J602" s="57"/>
      <c r="K602" s="57"/>
      <c r="L602" s="57"/>
      <c r="M602" s="57" t="s">
        <v>140</v>
      </c>
      <c r="N602" s="247"/>
      <c r="O602" s="57"/>
      <c r="P602" s="57"/>
      <c r="Q602" s="243"/>
      <c r="R602" s="243"/>
      <c r="S602" s="243"/>
      <c r="T602" s="243" t="s">
        <v>13</v>
      </c>
      <c r="U602" s="243"/>
      <c r="V602" s="243"/>
      <c r="W602" s="244"/>
      <c r="X602" s="245">
        <v>45928</v>
      </c>
      <c r="Y602" s="58" t="s">
        <v>11</v>
      </c>
      <c r="Z602" s="58" t="s">
        <v>509</v>
      </c>
      <c r="AA602" s="57">
        <v>27</v>
      </c>
      <c r="AB602" s="57">
        <v>27</v>
      </c>
    </row>
    <row r="603" spans="1:28" ht="24.6" customHeight="1" outlineLevel="1" x14ac:dyDescent="0.25">
      <c r="A603" s="239">
        <v>15</v>
      </c>
      <c r="B603" s="240" t="s">
        <v>1525</v>
      </c>
      <c r="C603" s="57" t="s">
        <v>66</v>
      </c>
      <c r="D603" s="58"/>
      <c r="E603" s="241" t="s">
        <v>1526</v>
      </c>
      <c r="F603" s="242" t="s">
        <v>1527</v>
      </c>
      <c r="G603" s="243" t="s">
        <v>23</v>
      </c>
      <c r="H603" s="243" t="s">
        <v>25</v>
      </c>
      <c r="I603" s="246"/>
      <c r="J603" s="57" t="s">
        <v>138</v>
      </c>
      <c r="K603" s="57"/>
      <c r="L603" s="57"/>
      <c r="M603" s="57"/>
      <c r="N603" s="247"/>
      <c r="O603" s="57"/>
      <c r="P603" s="57"/>
      <c r="Q603" s="243"/>
      <c r="R603" s="243"/>
      <c r="S603" s="243" t="s">
        <v>12</v>
      </c>
      <c r="T603" s="243"/>
      <c r="U603" s="243"/>
      <c r="V603" s="243"/>
      <c r="W603" s="244"/>
      <c r="X603" s="245">
        <v>45928</v>
      </c>
      <c r="Y603" s="58" t="s">
        <v>11</v>
      </c>
      <c r="Z603" s="58" t="s">
        <v>509</v>
      </c>
      <c r="AA603" s="57">
        <v>27</v>
      </c>
      <c r="AB603" s="57">
        <v>27</v>
      </c>
    </row>
    <row r="604" spans="1:28" ht="24.6" customHeight="1" outlineLevel="1" x14ac:dyDescent="0.25">
      <c r="A604" s="239">
        <v>23</v>
      </c>
      <c r="B604" s="240" t="s">
        <v>1529</v>
      </c>
      <c r="C604" s="57" t="s">
        <v>66</v>
      </c>
      <c r="D604" s="58"/>
      <c r="E604" s="241" t="s">
        <v>499</v>
      </c>
      <c r="F604" s="242" t="s">
        <v>1102</v>
      </c>
      <c r="G604" s="243" t="s">
        <v>26</v>
      </c>
      <c r="H604" s="243" t="s">
        <v>25</v>
      </c>
      <c r="I604" s="246"/>
      <c r="J604" s="57"/>
      <c r="K604" s="57"/>
      <c r="L604" s="57" t="s">
        <v>136</v>
      </c>
      <c r="M604" s="57"/>
      <c r="N604" s="247"/>
      <c r="O604" s="57"/>
      <c r="P604" s="57"/>
      <c r="Q604" s="243"/>
      <c r="R604" s="243" t="s">
        <v>11</v>
      </c>
      <c r="S604" s="243"/>
      <c r="T604" s="243"/>
      <c r="U604" s="243"/>
      <c r="V604" s="243"/>
      <c r="W604" s="244"/>
      <c r="X604" s="245">
        <v>45928</v>
      </c>
      <c r="Y604" s="58" t="s">
        <v>11</v>
      </c>
      <c r="Z604" s="58" t="s">
        <v>509</v>
      </c>
      <c r="AA604" s="57">
        <v>27</v>
      </c>
      <c r="AB604" s="57">
        <v>27</v>
      </c>
    </row>
    <row r="605" spans="1:28" ht="24.6" customHeight="1" outlineLevel="1" x14ac:dyDescent="0.25">
      <c r="A605" s="239">
        <v>29</v>
      </c>
      <c r="B605" s="240" t="s">
        <v>1224</v>
      </c>
      <c r="C605" s="57" t="s">
        <v>66</v>
      </c>
      <c r="D605" s="58"/>
      <c r="E605" s="241" t="s">
        <v>1537</v>
      </c>
      <c r="F605" s="242" t="s">
        <v>1092</v>
      </c>
      <c r="G605" s="243" t="s">
        <v>39</v>
      </c>
      <c r="H605" s="243" t="s">
        <v>25</v>
      </c>
      <c r="I605" s="246"/>
      <c r="J605" s="57"/>
      <c r="K605" s="57"/>
      <c r="L605" s="57"/>
      <c r="M605" s="57"/>
      <c r="N605" s="247" t="s">
        <v>141</v>
      </c>
      <c r="O605" s="57"/>
      <c r="P605" s="57"/>
      <c r="Q605" s="243"/>
      <c r="R605" s="243"/>
      <c r="S605" s="243"/>
      <c r="T605" s="243" t="s">
        <v>13</v>
      </c>
      <c r="U605" s="243"/>
      <c r="V605" s="243"/>
      <c r="W605" s="244"/>
      <c r="X605" s="245">
        <v>45928</v>
      </c>
      <c r="Y605" s="58" t="s">
        <v>11</v>
      </c>
      <c r="Z605" s="58" t="s">
        <v>509</v>
      </c>
      <c r="AA605" s="57">
        <v>27</v>
      </c>
      <c r="AB605" s="57">
        <v>27</v>
      </c>
    </row>
    <row r="606" spans="1:28" ht="25.5" customHeight="1" x14ac:dyDescent="0.3">
      <c r="A606" s="297" t="s">
        <v>1535</v>
      </c>
      <c r="B606" s="298"/>
      <c r="C606" s="299" t="s">
        <v>1538</v>
      </c>
      <c r="D606" s="300"/>
      <c r="E606" s="300"/>
      <c r="F606" s="300"/>
      <c r="G606" s="300"/>
      <c r="H606" s="300"/>
      <c r="I606" s="300"/>
      <c r="J606" s="300"/>
      <c r="K606" s="300"/>
      <c r="L606" s="300"/>
      <c r="M606" s="300"/>
      <c r="N606" s="300"/>
      <c r="O606" s="300"/>
      <c r="P606" s="300"/>
      <c r="Q606" s="300"/>
      <c r="R606" s="300"/>
      <c r="S606" s="300"/>
      <c r="T606" s="300"/>
      <c r="U606" s="300"/>
      <c r="V606" s="300"/>
      <c r="W606" s="300"/>
      <c r="X606" s="300"/>
      <c r="Y606" s="300"/>
      <c r="Z606" s="300"/>
      <c r="AA606" s="300"/>
      <c r="AB606" s="300"/>
    </row>
    <row r="607" spans="1:28" ht="24.6" customHeight="1" outlineLevel="1" x14ac:dyDescent="0.25">
      <c r="A607" s="239">
        <v>5</v>
      </c>
      <c r="B607" s="240" t="s">
        <v>1539</v>
      </c>
      <c r="C607" s="57" t="s">
        <v>67</v>
      </c>
      <c r="D607" s="58"/>
      <c r="E607" s="241">
        <v>45567</v>
      </c>
      <c r="F607" s="242" t="s">
        <v>1540</v>
      </c>
      <c r="G607" s="243" t="s">
        <v>35</v>
      </c>
      <c r="H607" s="243" t="s">
        <v>25</v>
      </c>
      <c r="I607" s="246"/>
      <c r="J607" s="57"/>
      <c r="K607" s="57"/>
      <c r="L607" s="57"/>
      <c r="M607" s="57"/>
      <c r="N607" s="247"/>
      <c r="O607" s="57"/>
      <c r="P607" s="57"/>
      <c r="Q607" s="243"/>
      <c r="R607" s="243"/>
      <c r="S607" s="243" t="s">
        <v>12</v>
      </c>
      <c r="T607" s="243"/>
      <c r="U607" s="243"/>
      <c r="V607" s="243"/>
      <c r="W607" s="244"/>
      <c r="X607" s="245">
        <v>45941</v>
      </c>
      <c r="Y607" s="58" t="s">
        <v>64</v>
      </c>
      <c r="Z607" s="58" t="s">
        <v>1563</v>
      </c>
      <c r="AA607" s="57">
        <v>36</v>
      </c>
      <c r="AB607" s="57"/>
    </row>
    <row r="608" spans="1:28" ht="24.6" customHeight="1" outlineLevel="1" x14ac:dyDescent="0.25">
      <c r="A608" s="239">
        <v>6</v>
      </c>
      <c r="B608" s="240" t="s">
        <v>1541</v>
      </c>
      <c r="C608" s="57" t="s">
        <v>67</v>
      </c>
      <c r="D608" s="58"/>
      <c r="E608" s="241">
        <v>45212</v>
      </c>
      <c r="F608" s="242" t="s">
        <v>1542</v>
      </c>
      <c r="G608" s="243" t="s">
        <v>24</v>
      </c>
      <c r="H608" s="243" t="s">
        <v>1543</v>
      </c>
      <c r="I608" s="246"/>
      <c r="J608" s="57"/>
      <c r="K608" s="57"/>
      <c r="L608" s="57"/>
      <c r="M608" s="57"/>
      <c r="N608" s="247"/>
      <c r="O608" s="57"/>
      <c r="P608" s="57"/>
      <c r="Q608" s="243"/>
      <c r="R608" s="243" t="s">
        <v>11</v>
      </c>
      <c r="S608" s="243"/>
      <c r="T608" s="243"/>
      <c r="U608" s="243"/>
      <c r="V608" s="243"/>
      <c r="W608" s="244"/>
      <c r="X608" s="245">
        <v>45941</v>
      </c>
      <c r="Y608" s="58" t="s">
        <v>64</v>
      </c>
      <c r="Z608" s="58" t="s">
        <v>1563</v>
      </c>
      <c r="AA608" s="57">
        <v>36</v>
      </c>
      <c r="AB608" s="57"/>
    </row>
    <row r="609" spans="1:28" ht="24.6" customHeight="1" outlineLevel="1" x14ac:dyDescent="0.25">
      <c r="A609" s="239">
        <v>9</v>
      </c>
      <c r="B609" s="240" t="s">
        <v>1544</v>
      </c>
      <c r="C609" s="57" t="s">
        <v>67</v>
      </c>
      <c r="D609" s="58"/>
      <c r="E609" s="241">
        <v>45189</v>
      </c>
      <c r="F609" s="242" t="s">
        <v>1557</v>
      </c>
      <c r="G609" s="243" t="s">
        <v>26</v>
      </c>
      <c r="H609" s="243" t="s">
        <v>25</v>
      </c>
      <c r="I609" s="246"/>
      <c r="J609" s="57"/>
      <c r="K609" s="57"/>
      <c r="L609" s="57"/>
      <c r="M609" s="57"/>
      <c r="N609" s="247"/>
      <c r="O609" s="57"/>
      <c r="P609" s="57"/>
      <c r="Q609" s="243"/>
      <c r="R609" s="243" t="s">
        <v>11</v>
      </c>
      <c r="S609" s="243"/>
      <c r="T609" s="243"/>
      <c r="U609" s="243"/>
      <c r="V609" s="243"/>
      <c r="W609" s="244"/>
      <c r="X609" s="245">
        <v>45941</v>
      </c>
      <c r="Y609" s="58" t="s">
        <v>64</v>
      </c>
      <c r="Z609" s="58" t="s">
        <v>1563</v>
      </c>
      <c r="AA609" s="57">
        <v>36</v>
      </c>
      <c r="AB609" s="57"/>
    </row>
    <row r="610" spans="1:28" ht="24.6" customHeight="1" outlineLevel="1" x14ac:dyDescent="0.25">
      <c r="A610" s="239">
        <v>16</v>
      </c>
      <c r="B610" s="240" t="s">
        <v>1558</v>
      </c>
      <c r="C610" s="57" t="s">
        <v>67</v>
      </c>
      <c r="D610" s="58"/>
      <c r="E610" s="241">
        <v>44993</v>
      </c>
      <c r="F610" s="242" t="s">
        <v>1552</v>
      </c>
      <c r="G610" s="243" t="s">
        <v>27</v>
      </c>
      <c r="H610" s="243" t="s">
        <v>25</v>
      </c>
      <c r="I610" s="246"/>
      <c r="J610" s="57"/>
      <c r="K610" s="57"/>
      <c r="L610" s="57"/>
      <c r="M610" s="57"/>
      <c r="N610" s="247"/>
      <c r="O610" s="57"/>
      <c r="P610" s="57"/>
      <c r="Q610" s="243"/>
      <c r="R610" s="243" t="s">
        <v>11</v>
      </c>
      <c r="S610" s="243"/>
      <c r="T610" s="243"/>
      <c r="U610" s="243"/>
      <c r="V610" s="243"/>
      <c r="W610" s="244"/>
      <c r="X610" s="245">
        <v>45941</v>
      </c>
      <c r="Y610" s="58" t="s">
        <v>64</v>
      </c>
      <c r="Z610" s="58" t="s">
        <v>1563</v>
      </c>
      <c r="AA610" s="57">
        <v>36</v>
      </c>
      <c r="AB610" s="57"/>
    </row>
    <row r="611" spans="1:28" ht="24.6" customHeight="1" outlineLevel="1" x14ac:dyDescent="0.25">
      <c r="A611" s="239">
        <v>17</v>
      </c>
      <c r="B611" s="240" t="s">
        <v>1546</v>
      </c>
      <c r="C611" s="57" t="s">
        <v>67</v>
      </c>
      <c r="D611" s="58"/>
      <c r="E611" s="241">
        <v>42967</v>
      </c>
      <c r="F611" s="242" t="s">
        <v>1553</v>
      </c>
      <c r="G611" s="243" t="s">
        <v>39</v>
      </c>
      <c r="H611" s="243" t="s">
        <v>25</v>
      </c>
      <c r="I611" s="246"/>
      <c r="J611" s="57"/>
      <c r="K611" s="57"/>
      <c r="L611" s="57"/>
      <c r="M611" s="57"/>
      <c r="N611" s="247"/>
      <c r="O611" s="57"/>
      <c r="P611" s="57"/>
      <c r="Q611" s="243"/>
      <c r="R611" s="243"/>
      <c r="S611" s="243"/>
      <c r="T611" s="243" t="s">
        <v>13</v>
      </c>
      <c r="U611" s="243"/>
      <c r="V611" s="243"/>
      <c r="W611" s="244"/>
      <c r="X611" s="245">
        <v>45941</v>
      </c>
      <c r="Y611" s="58" t="s">
        <v>64</v>
      </c>
      <c r="Z611" s="58" t="s">
        <v>1563</v>
      </c>
      <c r="AA611" s="57">
        <v>36</v>
      </c>
      <c r="AB611" s="57"/>
    </row>
    <row r="612" spans="1:28" ht="24.6" customHeight="1" outlineLevel="1" x14ac:dyDescent="0.25">
      <c r="A612" s="239">
        <v>20</v>
      </c>
      <c r="B612" s="240" t="s">
        <v>1547</v>
      </c>
      <c r="C612" s="57" t="s">
        <v>66</v>
      </c>
      <c r="D612" s="58"/>
      <c r="E612" s="241">
        <v>45591</v>
      </c>
      <c r="F612" s="242" t="s">
        <v>1559</v>
      </c>
      <c r="G612" s="243" t="s">
        <v>23</v>
      </c>
      <c r="H612" s="243" t="s">
        <v>25</v>
      </c>
      <c r="I612" s="246"/>
      <c r="J612" s="57"/>
      <c r="K612" s="57"/>
      <c r="L612" s="57"/>
      <c r="M612" s="57"/>
      <c r="N612" s="247"/>
      <c r="O612" s="57"/>
      <c r="P612" s="57"/>
      <c r="Q612" s="243"/>
      <c r="R612" s="243"/>
      <c r="S612" s="243" t="s">
        <v>12</v>
      </c>
      <c r="T612" s="243"/>
      <c r="U612" s="243"/>
      <c r="V612" s="243"/>
      <c r="W612" s="244"/>
      <c r="X612" s="245">
        <v>45941</v>
      </c>
      <c r="Y612" s="58" t="s">
        <v>64</v>
      </c>
      <c r="Z612" s="58" t="s">
        <v>1563</v>
      </c>
      <c r="AA612" s="57">
        <v>36</v>
      </c>
      <c r="AB612" s="57"/>
    </row>
    <row r="613" spans="1:28" ht="24.6" customHeight="1" outlineLevel="1" x14ac:dyDescent="0.25">
      <c r="A613" s="239">
        <v>23</v>
      </c>
      <c r="B613" s="240" t="s">
        <v>1548</v>
      </c>
      <c r="C613" s="57" t="s">
        <v>66</v>
      </c>
      <c r="D613" s="58"/>
      <c r="E613" s="241">
        <v>45567</v>
      </c>
      <c r="F613" s="242" t="s">
        <v>1560</v>
      </c>
      <c r="G613" s="243" t="s">
        <v>35</v>
      </c>
      <c r="H613" s="243" t="s">
        <v>25</v>
      </c>
      <c r="I613" s="246"/>
      <c r="J613" s="57"/>
      <c r="K613" s="57"/>
      <c r="L613" s="57"/>
      <c r="M613" s="57"/>
      <c r="N613" s="247"/>
      <c r="O613" s="57"/>
      <c r="P613" s="57"/>
      <c r="Q613" s="243"/>
      <c r="R613" s="243"/>
      <c r="S613" s="243" t="s">
        <v>12</v>
      </c>
      <c r="T613" s="243"/>
      <c r="U613" s="243"/>
      <c r="V613" s="243"/>
      <c r="W613" s="244"/>
      <c r="X613" s="245">
        <v>45941</v>
      </c>
      <c r="Y613" s="58" t="s">
        <v>64</v>
      </c>
      <c r="Z613" s="58" t="s">
        <v>1563</v>
      </c>
      <c r="AA613" s="57">
        <v>36</v>
      </c>
      <c r="AB613" s="57"/>
    </row>
    <row r="614" spans="1:28" ht="24.6" customHeight="1" outlineLevel="1" x14ac:dyDescent="0.25">
      <c r="A614" s="239">
        <v>28</v>
      </c>
      <c r="B614" s="240" t="s">
        <v>1549</v>
      </c>
      <c r="C614" s="57" t="s">
        <v>66</v>
      </c>
      <c r="D614" s="58"/>
      <c r="E614" s="241">
        <v>45345</v>
      </c>
      <c r="F614" s="242" t="s">
        <v>1554</v>
      </c>
      <c r="G614" s="243" t="s">
        <v>24</v>
      </c>
      <c r="H614" s="243" t="s">
        <v>25</v>
      </c>
      <c r="I614" s="246"/>
      <c r="J614" s="57"/>
      <c r="K614" s="57"/>
      <c r="L614" s="57"/>
      <c r="M614" s="57"/>
      <c r="N614" s="247"/>
      <c r="O614" s="57"/>
      <c r="P614" s="57"/>
      <c r="Q614" s="243"/>
      <c r="R614" s="243" t="s">
        <v>11</v>
      </c>
      <c r="S614" s="243"/>
      <c r="T614" s="243"/>
      <c r="U614" s="243"/>
      <c r="V614" s="243"/>
      <c r="W614" s="244"/>
      <c r="X614" s="245">
        <v>45941</v>
      </c>
      <c r="Y614" s="58" t="s">
        <v>64</v>
      </c>
      <c r="Z614" s="58" t="s">
        <v>1563</v>
      </c>
      <c r="AA614" s="57">
        <v>36</v>
      </c>
      <c r="AB614" s="57"/>
    </row>
    <row r="615" spans="1:28" ht="24.6" customHeight="1" outlineLevel="1" x14ac:dyDescent="0.25">
      <c r="A615" s="239">
        <v>28</v>
      </c>
      <c r="B615" s="240" t="s">
        <v>1549</v>
      </c>
      <c r="C615" s="57" t="s">
        <v>66</v>
      </c>
      <c r="D615" s="58"/>
      <c r="E615" s="241" t="s">
        <v>1561</v>
      </c>
      <c r="F615" s="242" t="s">
        <v>1554</v>
      </c>
      <c r="G615" s="243" t="s">
        <v>24</v>
      </c>
      <c r="H615" s="243" t="s">
        <v>25</v>
      </c>
      <c r="I615" s="246"/>
      <c r="J615" s="57"/>
      <c r="K615" s="57"/>
      <c r="L615" s="57"/>
      <c r="M615" s="57"/>
      <c r="N615" s="247"/>
      <c r="O615" s="57"/>
      <c r="P615" s="57"/>
      <c r="Q615" s="243"/>
      <c r="R615" s="243" t="s">
        <v>11</v>
      </c>
      <c r="S615" s="243"/>
      <c r="T615" s="243"/>
      <c r="U615" s="243"/>
      <c r="V615" s="243"/>
      <c r="W615" s="244"/>
      <c r="X615" s="245">
        <v>45941</v>
      </c>
      <c r="Y615" s="58" t="s">
        <v>64</v>
      </c>
      <c r="Z615" s="58" t="s">
        <v>1563</v>
      </c>
      <c r="AA615" s="57">
        <v>36</v>
      </c>
      <c r="AB615" s="57"/>
    </row>
    <row r="616" spans="1:28" ht="24.6" customHeight="1" outlineLevel="1" x14ac:dyDescent="0.25">
      <c r="A616" s="239">
        <v>31</v>
      </c>
      <c r="B616" s="240" t="s">
        <v>1550</v>
      </c>
      <c r="C616" s="57" t="s">
        <v>66</v>
      </c>
      <c r="D616" s="58"/>
      <c r="E616" s="241">
        <v>45031</v>
      </c>
      <c r="F616" s="242" t="s">
        <v>1555</v>
      </c>
      <c r="G616" s="243" t="s">
        <v>26</v>
      </c>
      <c r="H616" s="243" t="s">
        <v>25</v>
      </c>
      <c r="I616" s="246"/>
      <c r="J616" s="57"/>
      <c r="K616" s="57"/>
      <c r="L616" s="57"/>
      <c r="M616" s="57"/>
      <c r="N616" s="247"/>
      <c r="O616" s="57"/>
      <c r="P616" s="57"/>
      <c r="Q616" s="243"/>
      <c r="R616" s="243" t="s">
        <v>11</v>
      </c>
      <c r="S616" s="243"/>
      <c r="T616" s="243"/>
      <c r="U616" s="243"/>
      <c r="V616" s="243"/>
      <c r="W616" s="244"/>
      <c r="X616" s="245">
        <v>45941</v>
      </c>
      <c r="Y616" s="58" t="s">
        <v>64</v>
      </c>
      <c r="Z616" s="58" t="s">
        <v>1563</v>
      </c>
      <c r="AA616" s="57">
        <v>36</v>
      </c>
      <c r="AB616" s="57"/>
    </row>
    <row r="617" spans="1:28" ht="24.6" customHeight="1" outlineLevel="1" x14ac:dyDescent="0.25">
      <c r="A617" s="239">
        <v>32</v>
      </c>
      <c r="B617" s="240" t="s">
        <v>1551</v>
      </c>
      <c r="C617" s="57" t="s">
        <v>66</v>
      </c>
      <c r="D617" s="58"/>
      <c r="E617" s="241">
        <v>44819</v>
      </c>
      <c r="F617" s="242" t="s">
        <v>1556</v>
      </c>
      <c r="G617" s="243" t="s">
        <v>53</v>
      </c>
      <c r="H617" s="243" t="s">
        <v>25</v>
      </c>
      <c r="I617" s="246"/>
      <c r="J617" s="57"/>
      <c r="K617" s="57"/>
      <c r="L617" s="57"/>
      <c r="M617" s="57"/>
      <c r="N617" s="247"/>
      <c r="O617" s="57"/>
      <c r="P617" s="57"/>
      <c r="Q617" s="243"/>
      <c r="R617" s="243" t="s">
        <v>11</v>
      </c>
      <c r="S617" s="243"/>
      <c r="T617" s="243"/>
      <c r="U617" s="243"/>
      <c r="V617" s="243"/>
      <c r="W617" s="244"/>
      <c r="X617" s="245">
        <v>45941</v>
      </c>
      <c r="Y617" s="58" t="s">
        <v>64</v>
      </c>
      <c r="Z617" s="58" t="s">
        <v>1563</v>
      </c>
      <c r="AA617" s="57">
        <v>36</v>
      </c>
      <c r="AB617" s="57"/>
    </row>
    <row r="618" spans="1:28" ht="24.6" customHeight="1" outlineLevel="1" x14ac:dyDescent="0.25">
      <c r="A618" s="239">
        <v>35</v>
      </c>
      <c r="B618" s="240" t="s">
        <v>1441</v>
      </c>
      <c r="C618" s="57" t="s">
        <v>66</v>
      </c>
      <c r="D618" s="58"/>
      <c r="E618" s="241">
        <v>43475</v>
      </c>
      <c r="F618" s="242" t="s">
        <v>680</v>
      </c>
      <c r="G618" s="243" t="s">
        <v>27</v>
      </c>
      <c r="H618" s="243" t="s">
        <v>25</v>
      </c>
      <c r="I618" s="246"/>
      <c r="J618" s="57"/>
      <c r="K618" s="57"/>
      <c r="L618" s="57"/>
      <c r="M618" s="57"/>
      <c r="N618" s="247"/>
      <c r="O618" s="57"/>
      <c r="P618" s="57"/>
      <c r="Q618" s="243"/>
      <c r="R618" s="243" t="s">
        <v>11</v>
      </c>
      <c r="S618" s="243"/>
      <c r="T618" s="243"/>
      <c r="U618" s="243"/>
      <c r="V618" s="243"/>
      <c r="W618" s="244"/>
      <c r="X618" s="245">
        <v>45941</v>
      </c>
      <c r="Y618" s="58" t="s">
        <v>64</v>
      </c>
      <c r="Z618" s="58" t="s">
        <v>1563</v>
      </c>
      <c r="AA618" s="57">
        <v>36</v>
      </c>
      <c r="AB618" s="57"/>
    </row>
    <row r="619" spans="1:28" ht="24.6" customHeight="1" outlineLevel="1" x14ac:dyDescent="0.25">
      <c r="A619" s="239">
        <v>37</v>
      </c>
      <c r="B619" s="240" t="s">
        <v>1297</v>
      </c>
      <c r="C619" s="57" t="s">
        <v>66</v>
      </c>
      <c r="D619" s="58"/>
      <c r="E619" s="241">
        <v>42765</v>
      </c>
      <c r="F619" s="242" t="s">
        <v>114</v>
      </c>
      <c r="G619" s="243" t="s">
        <v>1562</v>
      </c>
      <c r="H619" s="243" t="s">
        <v>25</v>
      </c>
      <c r="I619" s="246"/>
      <c r="J619" s="57"/>
      <c r="K619" s="57"/>
      <c r="L619" s="57"/>
      <c r="M619" s="57"/>
      <c r="N619" s="247"/>
      <c r="O619" s="57"/>
      <c r="P619" s="57"/>
      <c r="Q619" s="243"/>
      <c r="R619" s="243"/>
      <c r="S619" s="243"/>
      <c r="T619" s="243" t="s">
        <v>13</v>
      </c>
      <c r="U619" s="243"/>
      <c r="V619" s="243"/>
      <c r="W619" s="244"/>
      <c r="X619" s="245">
        <v>45941</v>
      </c>
      <c r="Y619" s="58" t="s">
        <v>64</v>
      </c>
      <c r="Z619" s="58" t="s">
        <v>1563</v>
      </c>
      <c r="AA619" s="57">
        <v>36</v>
      </c>
      <c r="AB619" s="57"/>
    </row>
    <row r="620" spans="1:28" ht="25.5" customHeight="1" x14ac:dyDescent="0.3">
      <c r="A620" s="297" t="s">
        <v>1564</v>
      </c>
      <c r="B620" s="298"/>
      <c r="C620" s="299" t="s">
        <v>1565</v>
      </c>
      <c r="D620" s="300"/>
      <c r="E620" s="300"/>
      <c r="F620" s="300"/>
      <c r="G620" s="300"/>
      <c r="H620" s="300"/>
      <c r="I620" s="300"/>
      <c r="J620" s="300"/>
      <c r="K620" s="300"/>
      <c r="L620" s="300"/>
      <c r="M620" s="300"/>
      <c r="N620" s="300"/>
      <c r="O620" s="300"/>
      <c r="P620" s="300"/>
      <c r="Q620" s="300"/>
      <c r="R620" s="300"/>
      <c r="S620" s="300"/>
      <c r="T620" s="300"/>
      <c r="U620" s="300"/>
      <c r="V620" s="300"/>
      <c r="W620" s="300"/>
      <c r="X620" s="300"/>
      <c r="Y620" s="300"/>
      <c r="Z620" s="300"/>
      <c r="AA620" s="300"/>
      <c r="AB620" s="300"/>
    </row>
    <row r="621" spans="1:28" ht="24.6" customHeight="1" outlineLevel="1" x14ac:dyDescent="0.25">
      <c r="A621" s="239">
        <v>5</v>
      </c>
      <c r="B621" s="240" t="s">
        <v>1539</v>
      </c>
      <c r="C621" s="57" t="s">
        <v>67</v>
      </c>
      <c r="D621" s="58"/>
      <c r="E621" s="241">
        <v>45567</v>
      </c>
      <c r="F621" s="242" t="s">
        <v>1540</v>
      </c>
      <c r="G621" s="243" t="s">
        <v>35</v>
      </c>
      <c r="H621" s="243" t="s">
        <v>25</v>
      </c>
      <c r="I621" s="246"/>
      <c r="J621" s="57"/>
      <c r="K621" s="57"/>
      <c r="L621" s="57"/>
      <c r="M621" s="57"/>
      <c r="N621" s="247"/>
      <c r="O621" s="57"/>
      <c r="P621" s="57"/>
      <c r="Q621" s="243"/>
      <c r="R621" s="243"/>
      <c r="S621" s="243" t="s">
        <v>12</v>
      </c>
      <c r="T621" s="243"/>
      <c r="U621" s="243"/>
      <c r="V621" s="243"/>
      <c r="W621" s="244"/>
      <c r="X621" s="245">
        <v>45942</v>
      </c>
      <c r="Y621" s="58" t="s">
        <v>64</v>
      </c>
      <c r="Z621" s="58" t="s">
        <v>1563</v>
      </c>
      <c r="AA621" s="57">
        <v>34</v>
      </c>
      <c r="AB621" s="57"/>
    </row>
    <row r="622" spans="1:28" ht="24.6" customHeight="1" outlineLevel="1" x14ac:dyDescent="0.25">
      <c r="A622" s="239">
        <v>6</v>
      </c>
      <c r="B622" s="240" t="s">
        <v>1541</v>
      </c>
      <c r="C622" s="57" t="s">
        <v>67</v>
      </c>
      <c r="D622" s="58"/>
      <c r="E622" s="241">
        <v>45212</v>
      </c>
      <c r="F622" s="242" t="s">
        <v>1542</v>
      </c>
      <c r="G622" s="243" t="s">
        <v>24</v>
      </c>
      <c r="H622" s="243" t="s">
        <v>25</v>
      </c>
      <c r="I622" s="246"/>
      <c r="J622" s="57"/>
      <c r="K622" s="57"/>
      <c r="L622" s="57"/>
      <c r="M622" s="57"/>
      <c r="N622" s="247"/>
      <c r="O622" s="57"/>
      <c r="P622" s="57"/>
      <c r="Q622" s="243"/>
      <c r="R622" s="243" t="s">
        <v>11</v>
      </c>
      <c r="S622" s="243"/>
      <c r="T622" s="243"/>
      <c r="U622" s="243"/>
      <c r="V622" s="243"/>
      <c r="W622" s="244"/>
      <c r="X622" s="245">
        <v>45942</v>
      </c>
      <c r="Y622" s="58" t="s">
        <v>64</v>
      </c>
      <c r="Z622" s="58" t="s">
        <v>1563</v>
      </c>
      <c r="AA622" s="57">
        <v>34</v>
      </c>
      <c r="AB622" s="57"/>
    </row>
    <row r="623" spans="1:28" ht="24.6" customHeight="1" outlineLevel="1" x14ac:dyDescent="0.25">
      <c r="A623" s="239">
        <v>9</v>
      </c>
      <c r="B623" s="240" t="s">
        <v>1482</v>
      </c>
      <c r="C623" s="57" t="s">
        <v>67</v>
      </c>
      <c r="D623" s="58"/>
      <c r="E623" s="241">
        <v>45080</v>
      </c>
      <c r="F623" s="242" t="s">
        <v>1483</v>
      </c>
      <c r="G623" s="243" t="s">
        <v>26</v>
      </c>
      <c r="H623" s="243" t="s">
        <v>25</v>
      </c>
      <c r="I623" s="246"/>
      <c r="J623" s="57"/>
      <c r="K623" s="57"/>
      <c r="L623" s="57"/>
      <c r="M623" s="57"/>
      <c r="N623" s="247"/>
      <c r="O623" s="57"/>
      <c r="P623" s="57"/>
      <c r="Q623" s="243"/>
      <c r="R623" s="243" t="s">
        <v>11</v>
      </c>
      <c r="S623" s="243"/>
      <c r="T623" s="243"/>
      <c r="U623" s="243"/>
      <c r="V623" s="243"/>
      <c r="W623" s="244"/>
      <c r="X623" s="245">
        <v>45942</v>
      </c>
      <c r="Y623" s="58" t="s">
        <v>64</v>
      </c>
      <c r="Z623" s="58" t="s">
        <v>1563</v>
      </c>
      <c r="AA623" s="57">
        <v>34</v>
      </c>
      <c r="AB623" s="57"/>
    </row>
    <row r="624" spans="1:28" ht="24.6" customHeight="1" outlineLevel="1" x14ac:dyDescent="0.25">
      <c r="A624" s="239">
        <v>14</v>
      </c>
      <c r="B624" s="240" t="s">
        <v>1545</v>
      </c>
      <c r="C624" s="57" t="s">
        <v>67</v>
      </c>
      <c r="D624" s="58"/>
      <c r="E624" s="241">
        <v>44993</v>
      </c>
      <c r="F624" s="242" t="s">
        <v>1552</v>
      </c>
      <c r="G624" s="243" t="s">
        <v>27</v>
      </c>
      <c r="H624" s="243" t="s">
        <v>25</v>
      </c>
      <c r="I624" s="246"/>
      <c r="J624" s="57"/>
      <c r="K624" s="57"/>
      <c r="L624" s="57"/>
      <c r="M624" s="57"/>
      <c r="N624" s="247"/>
      <c r="O624" s="57"/>
      <c r="P624" s="57"/>
      <c r="Q624" s="243"/>
      <c r="R624" s="243" t="s">
        <v>11</v>
      </c>
      <c r="S624" s="243"/>
      <c r="T624" s="243"/>
      <c r="U624" s="243"/>
      <c r="V624" s="243"/>
      <c r="W624" s="244"/>
      <c r="X624" s="245">
        <v>45942</v>
      </c>
      <c r="Y624" s="58" t="s">
        <v>64</v>
      </c>
      <c r="Z624" s="58" t="s">
        <v>1563</v>
      </c>
      <c r="AA624" s="57">
        <v>34</v>
      </c>
      <c r="AB624" s="57"/>
    </row>
    <row r="625" spans="1:28" ht="24.6" customHeight="1" outlineLevel="1" x14ac:dyDescent="0.25">
      <c r="A625" s="239">
        <v>15</v>
      </c>
      <c r="B625" s="240" t="s">
        <v>1546</v>
      </c>
      <c r="C625" s="57" t="s">
        <v>67</v>
      </c>
      <c r="D625" s="58"/>
      <c r="E625" s="241">
        <v>42967</v>
      </c>
      <c r="F625" s="242" t="s">
        <v>1553</v>
      </c>
      <c r="G625" s="243" t="s">
        <v>39</v>
      </c>
      <c r="H625" s="243" t="s">
        <v>25</v>
      </c>
      <c r="I625" s="246"/>
      <c r="J625" s="57"/>
      <c r="K625" s="57"/>
      <c r="L625" s="57"/>
      <c r="M625" s="57"/>
      <c r="N625" s="247"/>
      <c r="O625" s="57"/>
      <c r="P625" s="57"/>
      <c r="Q625" s="243"/>
      <c r="R625" s="243"/>
      <c r="S625" s="243"/>
      <c r="T625" s="243" t="s">
        <v>13</v>
      </c>
      <c r="U625" s="243"/>
      <c r="V625" s="243"/>
      <c r="W625" s="244"/>
      <c r="X625" s="245">
        <v>45942</v>
      </c>
      <c r="Y625" s="58" t="s">
        <v>64</v>
      </c>
      <c r="Z625" s="58" t="s">
        <v>1563</v>
      </c>
      <c r="AA625" s="57">
        <v>34</v>
      </c>
      <c r="AB625" s="57"/>
    </row>
    <row r="626" spans="1:28" ht="24.6" customHeight="1" outlineLevel="1" x14ac:dyDescent="0.25">
      <c r="A626" s="239">
        <v>19</v>
      </c>
      <c r="B626" s="240" t="s">
        <v>1566</v>
      </c>
      <c r="C626" s="57" t="s">
        <v>66</v>
      </c>
      <c r="D626" s="58"/>
      <c r="E626" s="241">
        <v>45648</v>
      </c>
      <c r="F626" s="242" t="s">
        <v>1567</v>
      </c>
      <c r="G626" s="243" t="s">
        <v>23</v>
      </c>
      <c r="H626" s="243" t="s">
        <v>25</v>
      </c>
      <c r="I626" s="246"/>
      <c r="J626" s="57"/>
      <c r="K626" s="57"/>
      <c r="L626" s="57"/>
      <c r="M626" s="57"/>
      <c r="N626" s="247"/>
      <c r="O626" s="57"/>
      <c r="P626" s="57"/>
      <c r="Q626" s="243"/>
      <c r="R626" s="243"/>
      <c r="S626" s="243" t="s">
        <v>12</v>
      </c>
      <c r="T626" s="243"/>
      <c r="U626" s="243"/>
      <c r="V626" s="243"/>
      <c r="W626" s="244"/>
      <c r="X626" s="245">
        <v>45942</v>
      </c>
      <c r="Y626" s="58" t="s">
        <v>64</v>
      </c>
      <c r="Z626" s="58" t="s">
        <v>1563</v>
      </c>
      <c r="AA626" s="57">
        <v>34</v>
      </c>
      <c r="AB626" s="57"/>
    </row>
    <row r="627" spans="1:28" ht="24.6" customHeight="1" outlineLevel="1" x14ac:dyDescent="0.25">
      <c r="A627" s="239">
        <v>21</v>
      </c>
      <c r="B627" s="240" t="s">
        <v>1548</v>
      </c>
      <c r="C627" s="57" t="s">
        <v>66</v>
      </c>
      <c r="D627" s="58"/>
      <c r="E627" s="241">
        <v>45567</v>
      </c>
      <c r="F627" s="242" t="s">
        <v>1560</v>
      </c>
      <c r="G627" s="243" t="s">
        <v>35</v>
      </c>
      <c r="H627" s="243" t="s">
        <v>25</v>
      </c>
      <c r="I627" s="246"/>
      <c r="J627" s="57"/>
      <c r="K627" s="57"/>
      <c r="L627" s="57"/>
      <c r="M627" s="57"/>
      <c r="N627" s="247"/>
      <c r="O627" s="57"/>
      <c r="P627" s="57"/>
      <c r="Q627" s="243"/>
      <c r="R627" s="243"/>
      <c r="S627" s="243" t="s">
        <v>12</v>
      </c>
      <c r="T627" s="243"/>
      <c r="U627" s="243"/>
      <c r="V627" s="243"/>
      <c r="W627" s="244"/>
      <c r="X627" s="245">
        <v>45942</v>
      </c>
      <c r="Y627" s="58" t="s">
        <v>64</v>
      </c>
      <c r="Z627" s="58" t="s">
        <v>1563</v>
      </c>
      <c r="AA627" s="57">
        <v>34</v>
      </c>
      <c r="AB627" s="57"/>
    </row>
    <row r="628" spans="1:28" ht="24.6" customHeight="1" outlineLevel="1" x14ac:dyDescent="0.25">
      <c r="A628" s="239">
        <v>23</v>
      </c>
      <c r="B628" s="240" t="s">
        <v>1568</v>
      </c>
      <c r="C628" s="57" t="s">
        <v>66</v>
      </c>
      <c r="D628" s="58"/>
      <c r="E628" s="241">
        <v>45274</v>
      </c>
      <c r="F628" s="242" t="s">
        <v>1569</v>
      </c>
      <c r="G628" s="243" t="s">
        <v>24</v>
      </c>
      <c r="H628" s="243" t="s">
        <v>25</v>
      </c>
      <c r="I628" s="246"/>
      <c r="J628" s="57"/>
      <c r="K628" s="57"/>
      <c r="L628" s="57"/>
      <c r="M628" s="57"/>
      <c r="N628" s="247"/>
      <c r="O628" s="57"/>
      <c r="P628" s="57"/>
      <c r="Q628" s="243"/>
      <c r="R628" s="243" t="s">
        <v>11</v>
      </c>
      <c r="S628" s="243"/>
      <c r="T628" s="243"/>
      <c r="U628" s="243"/>
      <c r="V628" s="243"/>
      <c r="W628" s="244"/>
      <c r="X628" s="245">
        <v>45942</v>
      </c>
      <c r="Y628" s="58" t="s">
        <v>64</v>
      </c>
      <c r="Z628" s="58" t="s">
        <v>1563</v>
      </c>
      <c r="AA628" s="57">
        <v>34</v>
      </c>
      <c r="AB628" s="57"/>
    </row>
    <row r="629" spans="1:28" ht="24.6" customHeight="1" outlineLevel="1" x14ac:dyDescent="0.25">
      <c r="A629" s="239">
        <v>28</v>
      </c>
      <c r="B629" s="240" t="s">
        <v>1570</v>
      </c>
      <c r="C629" s="57" t="s">
        <v>66</v>
      </c>
      <c r="D629" s="58"/>
      <c r="E629" s="241">
        <v>44993</v>
      </c>
      <c r="F629" s="242" t="s">
        <v>1571</v>
      </c>
      <c r="G629" s="243" t="s">
        <v>26</v>
      </c>
      <c r="H629" s="243" t="s">
        <v>25</v>
      </c>
      <c r="I629" s="246"/>
      <c r="J629" s="57"/>
      <c r="K629" s="57"/>
      <c r="L629" s="57"/>
      <c r="M629" s="57"/>
      <c r="N629" s="247"/>
      <c r="O629" s="57"/>
      <c r="P629" s="57"/>
      <c r="Q629" s="243"/>
      <c r="R629" s="243" t="s">
        <v>11</v>
      </c>
      <c r="S629" s="243"/>
      <c r="T629" s="243"/>
      <c r="U629" s="243"/>
      <c r="V629" s="243"/>
      <c r="W629" s="244"/>
      <c r="X629" s="245">
        <v>45942</v>
      </c>
      <c r="Y629" s="58" t="s">
        <v>64</v>
      </c>
      <c r="Z629" s="58" t="s">
        <v>1563</v>
      </c>
      <c r="AA629" s="57">
        <v>34</v>
      </c>
      <c r="AB629" s="57"/>
    </row>
    <row r="630" spans="1:28" ht="24.6" customHeight="1" outlineLevel="1" x14ac:dyDescent="0.25">
      <c r="A630" s="239">
        <v>30</v>
      </c>
      <c r="B630" s="240" t="s">
        <v>1551</v>
      </c>
      <c r="C630" s="57" t="s">
        <v>66</v>
      </c>
      <c r="D630" s="58"/>
      <c r="E630" s="241">
        <v>44819</v>
      </c>
      <c r="F630" s="242" t="s">
        <v>1556</v>
      </c>
      <c r="G630" s="243" t="s">
        <v>53</v>
      </c>
      <c r="H630" s="243" t="s">
        <v>25</v>
      </c>
      <c r="I630" s="246"/>
      <c r="J630" s="57"/>
      <c r="K630" s="57"/>
      <c r="L630" s="57"/>
      <c r="M630" s="57"/>
      <c r="N630" s="247"/>
      <c r="O630" s="57"/>
      <c r="P630" s="57"/>
      <c r="Q630" s="243"/>
      <c r="R630" s="243" t="s">
        <v>11</v>
      </c>
      <c r="S630" s="243"/>
      <c r="T630" s="243"/>
      <c r="U630" s="243"/>
      <c r="V630" s="243"/>
      <c r="W630" s="244"/>
      <c r="X630" s="245">
        <v>45942</v>
      </c>
      <c r="Y630" s="58" t="s">
        <v>64</v>
      </c>
      <c r="Z630" s="58" t="s">
        <v>1563</v>
      </c>
      <c r="AA630" s="57">
        <v>34</v>
      </c>
      <c r="AB630" s="57"/>
    </row>
    <row r="631" spans="1:28" ht="24.6" customHeight="1" outlineLevel="1" x14ac:dyDescent="0.25">
      <c r="A631" s="239">
        <v>33</v>
      </c>
      <c r="B631" s="240" t="s">
        <v>1441</v>
      </c>
      <c r="C631" s="57" t="s">
        <v>66</v>
      </c>
      <c r="D631" s="58"/>
      <c r="E631" s="241">
        <v>43475</v>
      </c>
      <c r="F631" s="242" t="s">
        <v>680</v>
      </c>
      <c r="G631" s="243" t="s">
        <v>27</v>
      </c>
      <c r="H631" s="243" t="s">
        <v>25</v>
      </c>
      <c r="I631" s="246"/>
      <c r="J631" s="57"/>
      <c r="K631" s="57"/>
      <c r="L631" s="57"/>
      <c r="M631" s="57"/>
      <c r="N631" s="247"/>
      <c r="O631" s="57"/>
      <c r="P631" s="57"/>
      <c r="Q631" s="243"/>
      <c r="R631" s="243" t="s">
        <v>11</v>
      </c>
      <c r="S631" s="243"/>
      <c r="T631" s="243"/>
      <c r="U631" s="243"/>
      <c r="V631" s="243"/>
      <c r="W631" s="244"/>
      <c r="X631" s="245">
        <v>45942</v>
      </c>
      <c r="Y631" s="58" t="s">
        <v>64</v>
      </c>
      <c r="Z631" s="58" t="s">
        <v>1563</v>
      </c>
      <c r="AA631" s="57">
        <v>34</v>
      </c>
      <c r="AB631" s="57"/>
    </row>
    <row r="632" spans="1:28" ht="24.6" customHeight="1" outlineLevel="1" x14ac:dyDescent="0.25">
      <c r="A632" s="239">
        <v>35</v>
      </c>
      <c r="B632" s="240" t="s">
        <v>1297</v>
      </c>
      <c r="C632" s="57" t="s">
        <v>66</v>
      </c>
      <c r="D632" s="58"/>
      <c r="E632" s="241">
        <v>42765</v>
      </c>
      <c r="F632" s="242" t="s">
        <v>114</v>
      </c>
      <c r="G632" s="243" t="s">
        <v>39</v>
      </c>
      <c r="H632" s="243" t="s">
        <v>25</v>
      </c>
      <c r="I632" s="246"/>
      <c r="J632" s="57"/>
      <c r="K632" s="57"/>
      <c r="L632" s="57"/>
      <c r="M632" s="57"/>
      <c r="N632" s="247"/>
      <c r="O632" s="57"/>
      <c r="P632" s="57"/>
      <c r="Q632" s="243"/>
      <c r="R632" s="243"/>
      <c r="S632" s="243"/>
      <c r="T632" s="243" t="s">
        <v>13</v>
      </c>
      <c r="U632" s="243"/>
      <c r="V632" s="243"/>
      <c r="W632" s="244"/>
      <c r="X632" s="245">
        <v>45942</v>
      </c>
      <c r="Y632" s="58" t="s">
        <v>64</v>
      </c>
      <c r="Z632" s="58" t="s">
        <v>1563</v>
      </c>
      <c r="AA632" s="57">
        <v>34</v>
      </c>
      <c r="AB632" s="57"/>
    </row>
    <row r="633" spans="1:28" ht="25.5" customHeight="1" x14ac:dyDescent="0.3">
      <c r="A633" s="297" t="s">
        <v>1572</v>
      </c>
      <c r="B633" s="298"/>
      <c r="C633" s="299" t="s">
        <v>1573</v>
      </c>
      <c r="D633" s="300"/>
      <c r="E633" s="300"/>
      <c r="F633" s="300"/>
      <c r="G633" s="300"/>
      <c r="H633" s="300"/>
      <c r="I633" s="300"/>
      <c r="J633" s="300"/>
      <c r="K633" s="300"/>
      <c r="L633" s="300"/>
      <c r="M633" s="300"/>
      <c r="N633" s="300"/>
      <c r="O633" s="300"/>
      <c r="P633" s="300"/>
      <c r="Q633" s="300"/>
      <c r="R633" s="300"/>
      <c r="S633" s="300"/>
      <c r="T633" s="300"/>
      <c r="U633" s="300"/>
      <c r="V633" s="300"/>
      <c r="W633" s="300"/>
      <c r="X633" s="300"/>
      <c r="Y633" s="300"/>
      <c r="Z633" s="300"/>
      <c r="AA633" s="300"/>
      <c r="AB633" s="300"/>
    </row>
    <row r="634" spans="1:28" ht="24.6" customHeight="1" outlineLevel="1" x14ac:dyDescent="0.25">
      <c r="A634" s="239">
        <v>4</v>
      </c>
      <c r="B634" s="240" t="s">
        <v>1416</v>
      </c>
      <c r="C634" s="57" t="s">
        <v>67</v>
      </c>
      <c r="D634" s="58"/>
      <c r="E634" s="241">
        <v>45210</v>
      </c>
      <c r="F634" s="242" t="s">
        <v>1417</v>
      </c>
      <c r="G634" s="243" t="s">
        <v>27</v>
      </c>
      <c r="H634" s="243" t="s">
        <v>25</v>
      </c>
      <c r="I634" s="246"/>
      <c r="J634" s="57"/>
      <c r="K634" s="57" t="s">
        <v>135</v>
      </c>
      <c r="L634" s="57"/>
      <c r="M634" s="57"/>
      <c r="N634" s="247"/>
      <c r="O634" s="57"/>
      <c r="P634" s="57"/>
      <c r="Q634" s="243"/>
      <c r="R634" s="243" t="s">
        <v>11</v>
      </c>
      <c r="S634" s="243"/>
      <c r="T634" s="243"/>
      <c r="U634" s="243"/>
      <c r="V634" s="243"/>
      <c r="W634" s="244"/>
      <c r="X634" s="245">
        <v>45942</v>
      </c>
      <c r="Y634" s="58" t="s">
        <v>11</v>
      </c>
      <c r="Z634" s="58" t="s">
        <v>1126</v>
      </c>
      <c r="AA634" s="57">
        <v>8</v>
      </c>
      <c r="AB634" s="57">
        <v>8</v>
      </c>
    </row>
    <row r="635" spans="1:28" ht="24.6" customHeight="1" outlineLevel="1" x14ac:dyDescent="0.25">
      <c r="A635" s="239">
        <v>5</v>
      </c>
      <c r="B635" s="240" t="s">
        <v>1411</v>
      </c>
      <c r="C635" s="57" t="s">
        <v>67</v>
      </c>
      <c r="D635" s="58"/>
      <c r="E635" s="241">
        <v>42806</v>
      </c>
      <c r="F635" s="242" t="s">
        <v>1124</v>
      </c>
      <c r="G635" s="243" t="s">
        <v>39</v>
      </c>
      <c r="H635" s="243" t="s">
        <v>25</v>
      </c>
      <c r="I635" s="246"/>
      <c r="J635" s="57"/>
      <c r="K635" s="57"/>
      <c r="L635" s="57"/>
      <c r="M635" s="57" t="s">
        <v>140</v>
      </c>
      <c r="N635" s="247"/>
      <c r="O635" s="57"/>
      <c r="P635" s="57"/>
      <c r="Q635" s="243"/>
      <c r="R635" s="243"/>
      <c r="S635" s="243"/>
      <c r="T635" s="243" t="s">
        <v>13</v>
      </c>
      <c r="U635" s="243"/>
      <c r="V635" s="243"/>
      <c r="W635" s="244"/>
      <c r="X635" s="245">
        <v>45942</v>
      </c>
      <c r="Y635" s="58" t="s">
        <v>11</v>
      </c>
      <c r="Z635" s="58" t="s">
        <v>1126</v>
      </c>
      <c r="AA635" s="57">
        <v>8</v>
      </c>
      <c r="AB635" s="57">
        <v>8</v>
      </c>
    </row>
    <row r="636" spans="1:28" ht="24.6" customHeight="1" outlineLevel="1" x14ac:dyDescent="0.25">
      <c r="A636" s="239">
        <v>7</v>
      </c>
      <c r="B636" s="240" t="s">
        <v>1574</v>
      </c>
      <c r="C636" s="57" t="s">
        <v>66</v>
      </c>
      <c r="D636" s="58"/>
      <c r="E636" s="241">
        <v>45508</v>
      </c>
      <c r="F636" s="242" t="s">
        <v>1575</v>
      </c>
      <c r="G636" s="243" t="s">
        <v>23</v>
      </c>
      <c r="H636" s="243" t="s">
        <v>25</v>
      </c>
      <c r="I636" s="246"/>
      <c r="J636" s="57" t="s">
        <v>138</v>
      </c>
      <c r="K636" s="57"/>
      <c r="L636" s="57"/>
      <c r="M636" s="57"/>
      <c r="N636" s="247"/>
      <c r="O636" s="57"/>
      <c r="P636" s="57"/>
      <c r="Q636" s="243"/>
      <c r="R636" s="243"/>
      <c r="S636" s="243" t="s">
        <v>12</v>
      </c>
      <c r="T636" s="243"/>
      <c r="U636" s="243"/>
      <c r="V636" s="243"/>
      <c r="W636" s="244"/>
      <c r="X636" s="245">
        <v>45942</v>
      </c>
      <c r="Y636" s="58" t="s">
        <v>11</v>
      </c>
      <c r="Z636" s="58" t="s">
        <v>1126</v>
      </c>
      <c r="AA636" s="57">
        <v>8</v>
      </c>
      <c r="AB636" s="57">
        <v>8</v>
      </c>
    </row>
    <row r="637" spans="1:28" ht="24.6" customHeight="1" outlineLevel="1" x14ac:dyDescent="0.25">
      <c r="A637" s="239">
        <v>9</v>
      </c>
      <c r="B637" s="240" t="s">
        <v>1468</v>
      </c>
      <c r="C637" s="57" t="s">
        <v>66</v>
      </c>
      <c r="D637" s="58"/>
      <c r="E637" s="241">
        <v>45227</v>
      </c>
      <c r="F637" s="242" t="s">
        <v>1576</v>
      </c>
      <c r="G637" s="243" t="s">
        <v>24</v>
      </c>
      <c r="H637" s="243" t="s">
        <v>25</v>
      </c>
      <c r="I637" s="246"/>
      <c r="J637" s="57"/>
      <c r="K637" s="57"/>
      <c r="L637" s="57" t="s">
        <v>136</v>
      </c>
      <c r="M637" s="57"/>
      <c r="N637" s="247"/>
      <c r="O637" s="57"/>
      <c r="P637" s="57"/>
      <c r="Q637" s="243"/>
      <c r="R637" s="243" t="s">
        <v>11</v>
      </c>
      <c r="S637" s="243"/>
      <c r="T637" s="243"/>
      <c r="U637" s="243"/>
      <c r="V637" s="243"/>
      <c r="W637" s="244"/>
      <c r="X637" s="245">
        <v>45942</v>
      </c>
      <c r="Y637" s="58" t="s">
        <v>11</v>
      </c>
      <c r="Z637" s="58" t="s">
        <v>1126</v>
      </c>
      <c r="AA637" s="57">
        <v>8</v>
      </c>
      <c r="AB637" s="57">
        <v>8</v>
      </c>
    </row>
    <row r="638" spans="1:28" ht="25.5" customHeight="1" x14ac:dyDescent="0.3">
      <c r="A638" s="297" t="s">
        <v>1577</v>
      </c>
      <c r="B638" s="298"/>
      <c r="C638" s="299" t="s">
        <v>1578</v>
      </c>
      <c r="D638" s="300"/>
      <c r="E638" s="300"/>
      <c r="F638" s="300"/>
      <c r="G638" s="300"/>
      <c r="H638" s="300"/>
      <c r="I638" s="300"/>
      <c r="J638" s="300"/>
      <c r="K638" s="300"/>
      <c r="L638" s="300"/>
      <c r="M638" s="300"/>
      <c r="N638" s="300"/>
      <c r="O638" s="300"/>
      <c r="P638" s="300"/>
      <c r="Q638" s="300"/>
      <c r="R638" s="300"/>
      <c r="S638" s="300"/>
      <c r="T638" s="300"/>
      <c r="U638" s="300"/>
      <c r="V638" s="300"/>
      <c r="W638" s="300"/>
      <c r="X638" s="300"/>
      <c r="Y638" s="300"/>
      <c r="Z638" s="300"/>
      <c r="AA638" s="300"/>
      <c r="AB638" s="300"/>
    </row>
    <row r="639" spans="1:28" ht="24.6" customHeight="1" outlineLevel="1" x14ac:dyDescent="0.25">
      <c r="A639" s="239">
        <v>4</v>
      </c>
      <c r="B639" s="240" t="s">
        <v>1579</v>
      </c>
      <c r="C639" s="57" t="s">
        <v>67</v>
      </c>
      <c r="D639" s="58"/>
      <c r="E639" s="241">
        <v>45597</v>
      </c>
      <c r="F639" s="242" t="s">
        <v>1580</v>
      </c>
      <c r="G639" s="243" t="s">
        <v>23</v>
      </c>
      <c r="H639" s="243" t="s">
        <v>25</v>
      </c>
      <c r="I639" s="246" t="s">
        <v>137</v>
      </c>
      <c r="J639" s="57"/>
      <c r="K639" s="57"/>
      <c r="L639" s="57"/>
      <c r="M639" s="57"/>
      <c r="N639" s="247"/>
      <c r="O639" s="57"/>
      <c r="P639" s="57"/>
      <c r="Q639" s="243"/>
      <c r="R639" s="243"/>
      <c r="S639" s="243" t="s">
        <v>12</v>
      </c>
      <c r="T639" s="243"/>
      <c r="U639" s="243"/>
      <c r="V639" s="243"/>
      <c r="W639" s="244"/>
      <c r="X639" s="245">
        <v>45970</v>
      </c>
      <c r="Y639" s="58" t="s">
        <v>11</v>
      </c>
      <c r="Z639" s="58" t="s">
        <v>1094</v>
      </c>
      <c r="AA639" s="57">
        <v>10</v>
      </c>
      <c r="AB639" s="57">
        <v>10</v>
      </c>
    </row>
    <row r="640" spans="1:28" ht="24.6" customHeight="1" outlineLevel="1" x14ac:dyDescent="0.25">
      <c r="A640" s="239">
        <v>5</v>
      </c>
      <c r="B640" s="240" t="s">
        <v>320</v>
      </c>
      <c r="C640" s="57" t="s">
        <v>67</v>
      </c>
      <c r="D640" s="58"/>
      <c r="E640" s="241">
        <v>44576</v>
      </c>
      <c r="F640" s="242" t="s">
        <v>1015</v>
      </c>
      <c r="G640" s="243" t="s">
        <v>27</v>
      </c>
      <c r="H640" s="243" t="s">
        <v>25</v>
      </c>
      <c r="I640" s="246"/>
      <c r="J640" s="57"/>
      <c r="K640" s="57" t="s">
        <v>135</v>
      </c>
      <c r="L640" s="57"/>
      <c r="M640" s="57"/>
      <c r="N640" s="247"/>
      <c r="O640" s="57"/>
      <c r="P640" s="57"/>
      <c r="Q640" s="243"/>
      <c r="R640" s="243" t="s">
        <v>11</v>
      </c>
      <c r="S640" s="243"/>
      <c r="T640" s="243"/>
      <c r="U640" s="243"/>
      <c r="V640" s="243"/>
      <c r="W640" s="244"/>
      <c r="X640" s="245">
        <v>45970</v>
      </c>
      <c r="Y640" s="58" t="s">
        <v>11</v>
      </c>
      <c r="Z640" s="58" t="s">
        <v>1094</v>
      </c>
      <c r="AA640" s="57">
        <v>10</v>
      </c>
      <c r="AB640" s="57">
        <v>10</v>
      </c>
    </row>
    <row r="641" spans="1:28" ht="24.6" customHeight="1" outlineLevel="1" x14ac:dyDescent="0.25">
      <c r="A641" s="239">
        <v>8</v>
      </c>
      <c r="B641" s="240" t="s">
        <v>1581</v>
      </c>
      <c r="C641" s="57" t="s">
        <v>66</v>
      </c>
      <c r="D641" s="58"/>
      <c r="E641" s="241">
        <v>45657</v>
      </c>
      <c r="F641" s="242" t="s">
        <v>1582</v>
      </c>
      <c r="G641" s="243" t="s">
        <v>23</v>
      </c>
      <c r="H641" s="243" t="s">
        <v>25</v>
      </c>
      <c r="I641" s="246"/>
      <c r="J641" s="57" t="s">
        <v>138</v>
      </c>
      <c r="K641" s="57"/>
      <c r="L641" s="57"/>
      <c r="M641" s="57"/>
      <c r="N641" s="247"/>
      <c r="O641" s="57"/>
      <c r="P641" s="57"/>
      <c r="Q641" s="243"/>
      <c r="R641" s="243"/>
      <c r="S641" s="243" t="s">
        <v>12</v>
      </c>
      <c r="T641" s="243"/>
      <c r="U641" s="243"/>
      <c r="V641" s="243"/>
      <c r="W641" s="244"/>
      <c r="X641" s="245">
        <v>45970</v>
      </c>
      <c r="Y641" s="58" t="s">
        <v>11</v>
      </c>
      <c r="Z641" s="58" t="s">
        <v>1094</v>
      </c>
      <c r="AA641" s="57">
        <v>10</v>
      </c>
      <c r="AB641" s="57">
        <v>10</v>
      </c>
    </row>
    <row r="642" spans="1:28" ht="24.6" customHeight="1" outlineLevel="1" x14ac:dyDescent="0.25">
      <c r="A642" s="239">
        <v>10</v>
      </c>
      <c r="B642" s="240" t="s">
        <v>1583</v>
      </c>
      <c r="C642" s="57" t="s">
        <v>66</v>
      </c>
      <c r="D642" s="58"/>
      <c r="E642" s="241">
        <v>45110</v>
      </c>
      <c r="F642" s="242" t="s">
        <v>1264</v>
      </c>
      <c r="G642" s="243" t="s">
        <v>27</v>
      </c>
      <c r="H642" s="243" t="s">
        <v>25</v>
      </c>
      <c r="I642" s="246"/>
      <c r="J642" s="57"/>
      <c r="K642" s="57"/>
      <c r="L642" s="57" t="s">
        <v>136</v>
      </c>
      <c r="M642" s="57"/>
      <c r="N642" s="247"/>
      <c r="O642" s="57"/>
      <c r="P642" s="57"/>
      <c r="Q642" s="243"/>
      <c r="R642" s="243" t="s">
        <v>11</v>
      </c>
      <c r="S642" s="243"/>
      <c r="T642" s="243"/>
      <c r="U642" s="243"/>
      <c r="V642" s="243"/>
      <c r="W642" s="244"/>
      <c r="X642" s="245">
        <v>45970</v>
      </c>
      <c r="Y642" s="58" t="s">
        <v>11</v>
      </c>
      <c r="Z642" s="58" t="s">
        <v>1094</v>
      </c>
      <c r="AA642" s="57">
        <v>10</v>
      </c>
      <c r="AB642" s="57">
        <v>10</v>
      </c>
    </row>
    <row r="643" spans="1:28" ht="24.6" customHeight="1" outlineLevel="1" x14ac:dyDescent="0.25">
      <c r="A643" s="239">
        <v>11</v>
      </c>
      <c r="B643" s="240" t="s">
        <v>1584</v>
      </c>
      <c r="C643" s="57" t="s">
        <v>66</v>
      </c>
      <c r="D643" s="58"/>
      <c r="E643" s="241">
        <v>43047</v>
      </c>
      <c r="F643" s="242" t="s">
        <v>503</v>
      </c>
      <c r="G643" s="243" t="s">
        <v>39</v>
      </c>
      <c r="H643" s="243" t="s">
        <v>25</v>
      </c>
      <c r="I643" s="246"/>
      <c r="J643" s="57"/>
      <c r="K643" s="57"/>
      <c r="L643" s="57"/>
      <c r="M643" s="57"/>
      <c r="N643" s="247" t="s">
        <v>141</v>
      </c>
      <c r="O643" s="57"/>
      <c r="P643" s="57"/>
      <c r="Q643" s="243"/>
      <c r="R643" s="243"/>
      <c r="S643" s="243"/>
      <c r="T643" s="243" t="s">
        <v>13</v>
      </c>
      <c r="U643" s="243"/>
      <c r="V643" s="243"/>
      <c r="W643" s="244"/>
      <c r="X643" s="245">
        <v>45970</v>
      </c>
      <c r="Y643" s="58" t="s">
        <v>11</v>
      </c>
      <c r="Z643" s="58" t="s">
        <v>1094</v>
      </c>
      <c r="AA643" s="57">
        <v>10</v>
      </c>
      <c r="AB643" s="57">
        <v>10</v>
      </c>
    </row>
    <row r="644" spans="1:28" ht="25.5" customHeight="1" x14ac:dyDescent="0.3">
      <c r="A644" s="297" t="s">
        <v>1585</v>
      </c>
      <c r="B644" s="298"/>
      <c r="C644" s="299" t="s">
        <v>1586</v>
      </c>
      <c r="D644" s="300"/>
      <c r="E644" s="300"/>
      <c r="F644" s="300"/>
      <c r="G644" s="300"/>
      <c r="H644" s="300"/>
      <c r="I644" s="300"/>
      <c r="J644" s="300"/>
      <c r="K644" s="300"/>
      <c r="L644" s="300"/>
      <c r="M644" s="300"/>
      <c r="N644" s="300"/>
      <c r="O644" s="300"/>
      <c r="P644" s="300"/>
      <c r="Q644" s="300"/>
      <c r="R644" s="300"/>
      <c r="S644" s="300"/>
      <c r="T644" s="300"/>
      <c r="U644" s="300"/>
      <c r="V644" s="300"/>
      <c r="W644" s="300"/>
      <c r="X644" s="300"/>
      <c r="Y644" s="300"/>
      <c r="Z644" s="300"/>
      <c r="AA644" s="300"/>
      <c r="AB644" s="300"/>
    </row>
    <row r="645" spans="1:28" ht="24.6" customHeight="1" outlineLevel="1" x14ac:dyDescent="0.25">
      <c r="A645" s="239">
        <v>6</v>
      </c>
      <c r="B645" s="261" t="s">
        <v>1605</v>
      </c>
      <c r="C645" s="57" t="s">
        <v>67</v>
      </c>
      <c r="D645" s="58"/>
      <c r="E645" s="241">
        <v>45221</v>
      </c>
      <c r="F645" s="243">
        <v>6865374</v>
      </c>
      <c r="G645" s="243" t="s">
        <v>27</v>
      </c>
      <c r="H645" s="243" t="s">
        <v>25</v>
      </c>
      <c r="I645" s="246"/>
      <c r="J645" s="57"/>
      <c r="K645" s="57" t="s">
        <v>135</v>
      </c>
      <c r="L645" s="57"/>
      <c r="M645" s="57"/>
      <c r="N645" s="247"/>
      <c r="O645" s="57"/>
      <c r="P645" s="57"/>
      <c r="Q645" s="243"/>
      <c r="R645" s="243" t="s">
        <v>11</v>
      </c>
      <c r="S645" s="243"/>
      <c r="T645" s="243"/>
      <c r="U645" s="243"/>
      <c r="V645" s="243"/>
      <c r="W645" s="244"/>
      <c r="X645" s="245">
        <v>45963</v>
      </c>
      <c r="Y645" s="58" t="s">
        <v>11</v>
      </c>
      <c r="Z645" s="58" t="s">
        <v>1608</v>
      </c>
      <c r="AA645" s="57">
        <v>15</v>
      </c>
      <c r="AB645" s="57">
        <v>15</v>
      </c>
    </row>
    <row r="646" spans="1:28" ht="24.6" customHeight="1" outlineLevel="1" x14ac:dyDescent="0.25">
      <c r="A646" s="239">
        <v>7</v>
      </c>
      <c r="B646" s="240" t="s">
        <v>1606</v>
      </c>
      <c r="C646" s="57" t="s">
        <v>67</v>
      </c>
      <c r="D646" s="58"/>
      <c r="E646" s="241">
        <v>42958</v>
      </c>
      <c r="F646" s="243">
        <v>5115479</v>
      </c>
      <c r="G646" s="243" t="s">
        <v>39</v>
      </c>
      <c r="H646" s="243" t="s">
        <v>25</v>
      </c>
      <c r="I646" s="246"/>
      <c r="J646" s="57"/>
      <c r="K646" s="57"/>
      <c r="L646" s="57"/>
      <c r="M646" s="57" t="s">
        <v>140</v>
      </c>
      <c r="N646" s="247"/>
      <c r="O646" s="57"/>
      <c r="P646" s="57"/>
      <c r="Q646" s="243"/>
      <c r="R646" s="243"/>
      <c r="S646" s="243"/>
      <c r="T646" s="243" t="s">
        <v>13</v>
      </c>
      <c r="U646" s="243"/>
      <c r="V646" s="243"/>
      <c r="W646" s="244"/>
      <c r="X646" s="245">
        <v>45963</v>
      </c>
      <c r="Y646" s="58" t="s">
        <v>11</v>
      </c>
      <c r="Z646" s="58" t="s">
        <v>1608</v>
      </c>
      <c r="AA646" s="57">
        <v>15</v>
      </c>
      <c r="AB646" s="57">
        <v>15</v>
      </c>
    </row>
    <row r="647" spans="1:28" ht="24.6" customHeight="1" outlineLevel="1" x14ac:dyDescent="0.25">
      <c r="A647" s="239">
        <v>11</v>
      </c>
      <c r="B647" s="240" t="s">
        <v>1489</v>
      </c>
      <c r="C647" s="57" t="s">
        <v>66</v>
      </c>
      <c r="D647" s="58"/>
      <c r="E647" s="241">
        <v>45419</v>
      </c>
      <c r="F647" s="243">
        <v>7180097</v>
      </c>
      <c r="G647" s="243" t="s">
        <v>35</v>
      </c>
      <c r="H647" s="243" t="s">
        <v>25</v>
      </c>
      <c r="I647" s="246"/>
      <c r="J647" s="57" t="s">
        <v>138</v>
      </c>
      <c r="K647" s="57"/>
      <c r="L647" s="57"/>
      <c r="M647" s="57"/>
      <c r="N647" s="247"/>
      <c r="O647" s="57"/>
      <c r="P647" s="57"/>
      <c r="Q647" s="243"/>
      <c r="R647" s="243"/>
      <c r="S647" s="243" t="s">
        <v>12</v>
      </c>
      <c r="T647" s="243"/>
      <c r="U647" s="243"/>
      <c r="V647" s="243"/>
      <c r="W647" s="244"/>
      <c r="X647" s="245">
        <v>45963</v>
      </c>
      <c r="Y647" s="58" t="s">
        <v>11</v>
      </c>
      <c r="Z647" s="58" t="s">
        <v>1608</v>
      </c>
      <c r="AA647" s="57">
        <v>15</v>
      </c>
      <c r="AB647" s="57">
        <v>15</v>
      </c>
    </row>
    <row r="648" spans="1:28" ht="24.6" customHeight="1" outlineLevel="1" x14ac:dyDescent="0.25">
      <c r="A648" s="239">
        <v>14</v>
      </c>
      <c r="B648" s="240" t="s">
        <v>1607</v>
      </c>
      <c r="C648" s="57" t="s">
        <v>66</v>
      </c>
      <c r="D648" s="58"/>
      <c r="E648" s="241">
        <v>44272</v>
      </c>
      <c r="F648" s="243">
        <v>6414921</v>
      </c>
      <c r="G648" s="243" t="s">
        <v>26</v>
      </c>
      <c r="H648" s="243" t="s">
        <v>25</v>
      </c>
      <c r="I648" s="246"/>
      <c r="J648" s="57"/>
      <c r="K648" s="57"/>
      <c r="L648" s="57" t="s">
        <v>136</v>
      </c>
      <c r="M648" s="57"/>
      <c r="N648" s="247"/>
      <c r="O648" s="57"/>
      <c r="P648" s="57"/>
      <c r="Q648" s="243"/>
      <c r="R648" s="243" t="s">
        <v>11</v>
      </c>
      <c r="S648" s="243"/>
      <c r="T648" s="243"/>
      <c r="U648" s="243"/>
      <c r="V648" s="243"/>
      <c r="W648" s="244"/>
      <c r="X648" s="245">
        <v>45963</v>
      </c>
      <c r="Y648" s="58" t="s">
        <v>11</v>
      </c>
      <c r="Z648" s="58" t="s">
        <v>1608</v>
      </c>
      <c r="AA648" s="57">
        <v>15</v>
      </c>
      <c r="AB648" s="57">
        <v>15</v>
      </c>
    </row>
    <row r="649" spans="1:28" ht="25.5" customHeight="1" x14ac:dyDescent="0.3">
      <c r="A649" s="297" t="s">
        <v>1609</v>
      </c>
      <c r="B649" s="298"/>
      <c r="C649" s="299" t="s">
        <v>1610</v>
      </c>
      <c r="D649" s="300"/>
      <c r="E649" s="300"/>
      <c r="F649" s="300"/>
      <c r="G649" s="300"/>
      <c r="H649" s="300"/>
      <c r="I649" s="300"/>
      <c r="J649" s="300"/>
      <c r="K649" s="300"/>
      <c r="L649" s="300"/>
      <c r="M649" s="300"/>
      <c r="N649" s="300"/>
      <c r="O649" s="300"/>
      <c r="P649" s="300"/>
      <c r="Q649" s="300"/>
      <c r="R649" s="300"/>
      <c r="S649" s="300"/>
      <c r="T649" s="300"/>
      <c r="U649" s="300"/>
      <c r="V649" s="300"/>
      <c r="W649" s="300"/>
      <c r="X649" s="300"/>
      <c r="Y649" s="300"/>
      <c r="Z649" s="300"/>
      <c r="AA649" s="300"/>
      <c r="AB649" s="300"/>
    </row>
    <row r="650" spans="1:28" ht="24.6" customHeight="1" outlineLevel="1" x14ac:dyDescent="0.25">
      <c r="A650" s="239">
        <v>1</v>
      </c>
      <c r="B650" s="240" t="s">
        <v>1587</v>
      </c>
      <c r="C650" s="57" t="s">
        <v>67</v>
      </c>
      <c r="D650" s="58"/>
      <c r="E650" s="241">
        <v>45712</v>
      </c>
      <c r="F650" s="242" t="s">
        <v>1588</v>
      </c>
      <c r="G650" s="243" t="s">
        <v>23</v>
      </c>
      <c r="H650" s="243" t="s">
        <v>25</v>
      </c>
      <c r="I650" s="246"/>
      <c r="J650" s="57"/>
      <c r="K650" s="57"/>
      <c r="L650" s="57"/>
      <c r="M650" s="57"/>
      <c r="N650" s="247"/>
      <c r="O650" s="57"/>
      <c r="P650" s="57"/>
      <c r="Q650" s="243"/>
      <c r="R650" s="243"/>
      <c r="S650" s="243" t="s">
        <v>12</v>
      </c>
      <c r="T650" s="243"/>
      <c r="U650" s="243"/>
      <c r="V650" s="243"/>
      <c r="W650" s="244"/>
      <c r="X650" s="245">
        <v>46003</v>
      </c>
      <c r="Y650" s="58" t="s">
        <v>64</v>
      </c>
      <c r="Z650" s="58" t="s">
        <v>566</v>
      </c>
      <c r="AA650" s="57">
        <v>29</v>
      </c>
      <c r="AB650" s="57"/>
    </row>
    <row r="651" spans="1:28" ht="24.6" customHeight="1" outlineLevel="1" x14ac:dyDescent="0.25">
      <c r="A651" s="239">
        <v>3</v>
      </c>
      <c r="B651" s="240" t="s">
        <v>1589</v>
      </c>
      <c r="C651" s="57" t="s">
        <v>67</v>
      </c>
      <c r="D651" s="58"/>
      <c r="E651" s="241">
        <v>45597</v>
      </c>
      <c r="F651" s="242" t="s">
        <v>1590</v>
      </c>
      <c r="G651" s="243" t="s">
        <v>35</v>
      </c>
      <c r="H651" s="243" t="s">
        <v>25</v>
      </c>
      <c r="I651" s="246"/>
      <c r="J651" s="57"/>
      <c r="K651" s="57"/>
      <c r="L651" s="57"/>
      <c r="M651" s="57"/>
      <c r="N651" s="247"/>
      <c r="O651" s="57"/>
      <c r="P651" s="57"/>
      <c r="Q651" s="243"/>
      <c r="R651" s="243"/>
      <c r="S651" s="243" t="s">
        <v>12</v>
      </c>
      <c r="T651" s="243"/>
      <c r="U651" s="243"/>
      <c r="V651" s="243"/>
      <c r="W651" s="244"/>
      <c r="X651" s="245">
        <v>46003</v>
      </c>
      <c r="Y651" s="58" t="s">
        <v>64</v>
      </c>
      <c r="Z651" s="58" t="s">
        <v>566</v>
      </c>
      <c r="AA651" s="57">
        <v>29</v>
      </c>
      <c r="AB651" s="57"/>
    </row>
    <row r="652" spans="1:28" ht="24.6" customHeight="1" outlineLevel="1" x14ac:dyDescent="0.25">
      <c r="A652" s="239">
        <v>4</v>
      </c>
      <c r="B652" s="240" t="s">
        <v>1283</v>
      </c>
      <c r="C652" s="57" t="s">
        <v>67</v>
      </c>
      <c r="D652" s="58"/>
      <c r="E652" s="241">
        <v>45281</v>
      </c>
      <c r="F652" s="242" t="s">
        <v>1249</v>
      </c>
      <c r="G652" s="243" t="s">
        <v>24</v>
      </c>
      <c r="H652" s="243" t="s">
        <v>25</v>
      </c>
      <c r="I652" s="246"/>
      <c r="J652" s="57"/>
      <c r="K652" s="57"/>
      <c r="L652" s="57"/>
      <c r="M652" s="57"/>
      <c r="N652" s="247"/>
      <c r="O652" s="57"/>
      <c r="P652" s="57"/>
      <c r="Q652" s="243"/>
      <c r="R652" s="243" t="s">
        <v>11</v>
      </c>
      <c r="S652" s="243"/>
      <c r="T652" s="243"/>
      <c r="U652" s="243"/>
      <c r="V652" s="243"/>
      <c r="W652" s="244"/>
      <c r="X652" s="245">
        <v>46003</v>
      </c>
      <c r="Y652" s="58" t="s">
        <v>64</v>
      </c>
      <c r="Z652" s="58" t="s">
        <v>566</v>
      </c>
      <c r="AA652" s="57">
        <v>29</v>
      </c>
      <c r="AB652" s="57"/>
    </row>
    <row r="653" spans="1:28" ht="24.6" customHeight="1" outlineLevel="1" x14ac:dyDescent="0.25">
      <c r="A653" s="239">
        <v>9</v>
      </c>
      <c r="B653" s="240" t="s">
        <v>1591</v>
      </c>
      <c r="C653" s="57" t="s">
        <v>67</v>
      </c>
      <c r="D653" s="58"/>
      <c r="E653" s="241">
        <v>44563</v>
      </c>
      <c r="F653" s="242" t="s">
        <v>1592</v>
      </c>
      <c r="G653" s="243" t="s">
        <v>27</v>
      </c>
      <c r="H653" s="243" t="s">
        <v>25</v>
      </c>
      <c r="I653" s="246"/>
      <c r="J653" s="57"/>
      <c r="K653" s="57"/>
      <c r="L653" s="57"/>
      <c r="M653" s="57"/>
      <c r="N653" s="247"/>
      <c r="O653" s="57"/>
      <c r="P653" s="57"/>
      <c r="Q653" s="243"/>
      <c r="R653" s="243" t="s">
        <v>11</v>
      </c>
      <c r="S653" s="243"/>
      <c r="T653" s="243"/>
      <c r="U653" s="243"/>
      <c r="V653" s="243"/>
      <c r="W653" s="244"/>
      <c r="X653" s="245">
        <v>46003</v>
      </c>
      <c r="Y653" s="58" t="s">
        <v>64</v>
      </c>
      <c r="Z653" s="58" t="s">
        <v>566</v>
      </c>
      <c r="AA653" s="57">
        <v>29</v>
      </c>
      <c r="AB653" s="57"/>
    </row>
    <row r="654" spans="1:28" ht="24.6" customHeight="1" outlineLevel="1" x14ac:dyDescent="0.25">
      <c r="A654" s="239">
        <v>12</v>
      </c>
      <c r="B654" s="240" t="s">
        <v>1400</v>
      </c>
      <c r="C654" s="57" t="s">
        <v>67</v>
      </c>
      <c r="D654" s="58"/>
      <c r="E654" s="241">
        <v>42935</v>
      </c>
      <c r="F654" s="242" t="s">
        <v>1401</v>
      </c>
      <c r="G654" s="243" t="s">
        <v>39</v>
      </c>
      <c r="H654" s="243" t="s">
        <v>25</v>
      </c>
      <c r="I654" s="246"/>
      <c r="J654" s="57"/>
      <c r="K654" s="57"/>
      <c r="L654" s="57"/>
      <c r="M654" s="57"/>
      <c r="N654" s="247"/>
      <c r="O654" s="57"/>
      <c r="P654" s="57"/>
      <c r="Q654" s="243"/>
      <c r="R654" s="243"/>
      <c r="S654" s="243"/>
      <c r="T654" s="243" t="s">
        <v>13</v>
      </c>
      <c r="U654" s="243"/>
      <c r="V654" s="243"/>
      <c r="W654" s="244"/>
      <c r="X654" s="245">
        <v>46003</v>
      </c>
      <c r="Y654" s="58" t="s">
        <v>64</v>
      </c>
      <c r="Z654" s="58" t="s">
        <v>566</v>
      </c>
      <c r="AA654" s="57">
        <v>29</v>
      </c>
      <c r="AB654" s="57"/>
    </row>
    <row r="655" spans="1:28" ht="24.6" customHeight="1" outlineLevel="1" x14ac:dyDescent="0.25">
      <c r="A655" s="239">
        <v>15</v>
      </c>
      <c r="B655" s="240" t="s">
        <v>1593</v>
      </c>
      <c r="C655" s="57" t="s">
        <v>66</v>
      </c>
      <c r="D655" s="58"/>
      <c r="E655" s="241">
        <v>45722</v>
      </c>
      <c r="F655" s="242" t="s">
        <v>1594</v>
      </c>
      <c r="G655" s="243" t="s">
        <v>23</v>
      </c>
      <c r="H655" s="243" t="s">
        <v>25</v>
      </c>
      <c r="I655" s="246"/>
      <c r="J655" s="57"/>
      <c r="K655" s="57"/>
      <c r="L655" s="57"/>
      <c r="M655" s="57"/>
      <c r="N655" s="247"/>
      <c r="O655" s="57"/>
      <c r="P655" s="57"/>
      <c r="Q655" s="243"/>
      <c r="R655" s="243"/>
      <c r="S655" s="243" t="s">
        <v>12</v>
      </c>
      <c r="T655" s="243"/>
      <c r="U655" s="243"/>
      <c r="V655" s="243"/>
      <c r="W655" s="244"/>
      <c r="X655" s="245">
        <v>46003</v>
      </c>
      <c r="Y655" s="58" t="s">
        <v>64</v>
      </c>
      <c r="Z655" s="58" t="s">
        <v>566</v>
      </c>
      <c r="AA655" s="57">
        <v>29</v>
      </c>
      <c r="AB655" s="57"/>
    </row>
    <row r="656" spans="1:28" ht="24.6" customHeight="1" outlineLevel="1" x14ac:dyDescent="0.25">
      <c r="A656" s="239">
        <v>18</v>
      </c>
      <c r="B656" s="240" t="s">
        <v>1595</v>
      </c>
      <c r="C656" s="57" t="s">
        <v>66</v>
      </c>
      <c r="D656" s="58"/>
      <c r="E656" s="241">
        <v>45464</v>
      </c>
      <c r="F656" s="242" t="s">
        <v>1596</v>
      </c>
      <c r="G656" s="243" t="s">
        <v>35</v>
      </c>
      <c r="H656" s="243" t="s">
        <v>25</v>
      </c>
      <c r="I656" s="246"/>
      <c r="J656" s="57"/>
      <c r="K656" s="57"/>
      <c r="L656" s="57"/>
      <c r="M656" s="57"/>
      <c r="N656" s="247"/>
      <c r="O656" s="57"/>
      <c r="P656" s="57"/>
      <c r="Q656" s="243"/>
      <c r="R656" s="243"/>
      <c r="S656" s="243" t="s">
        <v>12</v>
      </c>
      <c r="T656" s="243"/>
      <c r="U656" s="243"/>
      <c r="V656" s="243"/>
      <c r="W656" s="244"/>
      <c r="X656" s="245">
        <v>46003</v>
      </c>
      <c r="Y656" s="58" t="s">
        <v>64</v>
      </c>
      <c r="Z656" s="58" t="s">
        <v>566</v>
      </c>
      <c r="AA656" s="57">
        <v>29</v>
      </c>
      <c r="AB656" s="57"/>
    </row>
    <row r="657" spans="1:28" ht="24.6" customHeight="1" outlineLevel="1" x14ac:dyDescent="0.25">
      <c r="A657" s="239">
        <v>21</v>
      </c>
      <c r="B657" s="240" t="s">
        <v>1313</v>
      </c>
      <c r="C657" s="57" t="s">
        <v>66</v>
      </c>
      <c r="D657" s="58"/>
      <c r="E657" s="241">
        <v>45460</v>
      </c>
      <c r="F657" s="242" t="s">
        <v>1314</v>
      </c>
      <c r="G657" s="243" t="s">
        <v>24</v>
      </c>
      <c r="H657" s="243" t="s">
        <v>25</v>
      </c>
      <c r="I657" s="246"/>
      <c r="J657" s="57"/>
      <c r="K657" s="57"/>
      <c r="L657" s="57"/>
      <c r="M657" s="57"/>
      <c r="N657" s="247"/>
      <c r="O657" s="57"/>
      <c r="P657" s="57"/>
      <c r="Q657" s="243"/>
      <c r="R657" s="243" t="s">
        <v>11</v>
      </c>
      <c r="S657" s="243"/>
      <c r="T657" s="243"/>
      <c r="U657" s="243"/>
      <c r="V657" s="243"/>
      <c r="W657" s="244"/>
      <c r="X657" s="245">
        <v>46003</v>
      </c>
      <c r="Y657" s="58" t="s">
        <v>64</v>
      </c>
      <c r="Z657" s="58" t="s">
        <v>566</v>
      </c>
      <c r="AA657" s="57">
        <v>29</v>
      </c>
      <c r="AB657" s="57"/>
    </row>
    <row r="658" spans="1:28" ht="24.6" customHeight="1" outlineLevel="1" x14ac:dyDescent="0.25">
      <c r="A658" s="239">
        <v>24</v>
      </c>
      <c r="B658" s="240" t="s">
        <v>1597</v>
      </c>
      <c r="C658" s="57" t="s">
        <v>66</v>
      </c>
      <c r="D658" s="58"/>
      <c r="E658" s="241">
        <v>45239</v>
      </c>
      <c r="F658" s="242" t="s">
        <v>1598</v>
      </c>
      <c r="G658" s="243" t="s">
        <v>26</v>
      </c>
      <c r="H658" s="243" t="s">
        <v>25</v>
      </c>
      <c r="I658" s="246"/>
      <c r="J658" s="57"/>
      <c r="K658" s="57"/>
      <c r="L658" s="57"/>
      <c r="M658" s="57"/>
      <c r="N658" s="247"/>
      <c r="O658" s="57"/>
      <c r="P658" s="57"/>
      <c r="Q658" s="243"/>
      <c r="R658" s="243" t="s">
        <v>11</v>
      </c>
      <c r="S658" s="243"/>
      <c r="T658" s="243"/>
      <c r="U658" s="243"/>
      <c r="V658" s="243"/>
      <c r="W658" s="244"/>
      <c r="X658" s="245">
        <v>46003</v>
      </c>
      <c r="Y658" s="58" t="s">
        <v>64</v>
      </c>
      <c r="Z658" s="58" t="s">
        <v>566</v>
      </c>
      <c r="AA658" s="57">
        <v>29</v>
      </c>
      <c r="AB658" s="57"/>
    </row>
    <row r="659" spans="1:28" ht="24.6" customHeight="1" outlineLevel="1" x14ac:dyDescent="0.25">
      <c r="A659" s="239">
        <v>27</v>
      </c>
      <c r="B659" s="240" t="s">
        <v>1452</v>
      </c>
      <c r="C659" s="57" t="s">
        <v>66</v>
      </c>
      <c r="D659" s="58"/>
      <c r="E659" s="241">
        <v>44248</v>
      </c>
      <c r="F659" s="242" t="s">
        <v>559</v>
      </c>
      <c r="G659" s="243" t="s">
        <v>53</v>
      </c>
      <c r="H659" s="243" t="s">
        <v>25</v>
      </c>
      <c r="I659" s="246"/>
      <c r="J659" s="57"/>
      <c r="K659" s="57"/>
      <c r="L659" s="57"/>
      <c r="M659" s="57"/>
      <c r="N659" s="247"/>
      <c r="O659" s="57"/>
      <c r="P659" s="57"/>
      <c r="Q659" s="243"/>
      <c r="R659" s="243" t="s">
        <v>11</v>
      </c>
      <c r="S659" s="243"/>
      <c r="T659" s="243"/>
      <c r="U659" s="243"/>
      <c r="V659" s="243"/>
      <c r="W659" s="244"/>
      <c r="X659" s="245">
        <v>46003</v>
      </c>
      <c r="Y659" s="58" t="s">
        <v>64</v>
      </c>
      <c r="Z659" s="58" t="s">
        <v>566</v>
      </c>
      <c r="AA659" s="57">
        <v>29</v>
      </c>
      <c r="AB659" s="57"/>
    </row>
    <row r="660" spans="1:28" ht="24.6" customHeight="1" outlineLevel="1" x14ac:dyDescent="0.25">
      <c r="A660" s="239">
        <v>30</v>
      </c>
      <c r="B660" s="240" t="s">
        <v>1599</v>
      </c>
      <c r="C660" s="57" t="s">
        <v>66</v>
      </c>
      <c r="D660" s="58"/>
      <c r="E660" s="241">
        <v>44979</v>
      </c>
      <c r="F660" s="242" t="s">
        <v>1600</v>
      </c>
      <c r="G660" s="243" t="s">
        <v>27</v>
      </c>
      <c r="H660" s="243" t="s">
        <v>25</v>
      </c>
      <c r="I660" s="246"/>
      <c r="J660" s="57"/>
      <c r="K660" s="57"/>
      <c r="L660" s="57"/>
      <c r="M660" s="57"/>
      <c r="N660" s="247"/>
      <c r="O660" s="57"/>
      <c r="P660" s="57"/>
      <c r="Q660" s="243"/>
      <c r="R660" s="243" t="s">
        <v>11</v>
      </c>
      <c r="S660" s="243"/>
      <c r="T660" s="243"/>
      <c r="U660" s="243"/>
      <c r="V660" s="243"/>
      <c r="W660" s="244"/>
      <c r="X660" s="245">
        <v>46003</v>
      </c>
      <c r="Y660" s="58" t="s">
        <v>64</v>
      </c>
      <c r="Z660" s="58" t="s">
        <v>566</v>
      </c>
      <c r="AA660" s="57">
        <v>29</v>
      </c>
      <c r="AB660" s="57"/>
    </row>
    <row r="661" spans="1:28" ht="25.5" customHeight="1" x14ac:dyDescent="0.3">
      <c r="A661" s="297" t="s">
        <v>1601</v>
      </c>
      <c r="B661" s="298"/>
      <c r="C661" s="299" t="s">
        <v>1602</v>
      </c>
      <c r="D661" s="300"/>
      <c r="E661" s="300"/>
      <c r="F661" s="300"/>
      <c r="G661" s="300"/>
      <c r="H661" s="300"/>
      <c r="I661" s="300"/>
      <c r="J661" s="300"/>
      <c r="K661" s="300"/>
      <c r="L661" s="300"/>
      <c r="M661" s="300"/>
      <c r="N661" s="300"/>
      <c r="O661" s="300"/>
      <c r="P661" s="300"/>
      <c r="Q661" s="300"/>
      <c r="R661" s="300"/>
      <c r="S661" s="300"/>
      <c r="T661" s="300"/>
      <c r="U661" s="300"/>
      <c r="V661" s="300"/>
      <c r="W661" s="300"/>
      <c r="X661" s="300"/>
      <c r="Y661" s="300"/>
      <c r="Z661" s="300"/>
      <c r="AA661" s="300"/>
      <c r="AB661" s="300"/>
    </row>
    <row r="662" spans="1:28" ht="24.6" customHeight="1" outlineLevel="1" x14ac:dyDescent="0.25">
      <c r="A662" s="239">
        <v>1</v>
      </c>
      <c r="B662" s="240" t="s">
        <v>1589</v>
      </c>
      <c r="C662" s="57" t="s">
        <v>67</v>
      </c>
      <c r="D662" s="58"/>
      <c r="E662" s="241">
        <v>45597</v>
      </c>
      <c r="F662" s="242" t="s">
        <v>1590</v>
      </c>
      <c r="G662" s="243" t="s">
        <v>35</v>
      </c>
      <c r="H662" s="243" t="s">
        <v>25</v>
      </c>
      <c r="I662" s="246" t="s">
        <v>137</v>
      </c>
      <c r="J662" s="57"/>
      <c r="K662" s="57"/>
      <c r="L662" s="57"/>
      <c r="M662" s="57"/>
      <c r="N662" s="247"/>
      <c r="O662" s="57"/>
      <c r="P662" s="57"/>
      <c r="Q662" s="243"/>
      <c r="R662" s="243"/>
      <c r="S662" s="243" t="s">
        <v>12</v>
      </c>
      <c r="T662" s="243"/>
      <c r="U662" s="243"/>
      <c r="V662" s="243"/>
      <c r="W662" s="244"/>
      <c r="X662" s="245">
        <v>46020</v>
      </c>
      <c r="Y662" s="58" t="s">
        <v>11</v>
      </c>
      <c r="Z662" s="58" t="s">
        <v>426</v>
      </c>
      <c r="AA662" s="57">
        <v>10</v>
      </c>
      <c r="AB662" s="57">
        <v>10</v>
      </c>
    </row>
    <row r="663" spans="1:28" ht="24.6" customHeight="1" outlineLevel="1" x14ac:dyDescent="0.25">
      <c r="A663" s="239">
        <v>3</v>
      </c>
      <c r="B663" s="240" t="s">
        <v>1430</v>
      </c>
      <c r="C663" s="57" t="s">
        <v>67</v>
      </c>
      <c r="D663" s="58"/>
      <c r="E663" s="241">
        <v>45194</v>
      </c>
      <c r="F663" s="242" t="s">
        <v>1446</v>
      </c>
      <c r="G663" s="243" t="s">
        <v>26</v>
      </c>
      <c r="H663" s="243" t="s">
        <v>25</v>
      </c>
      <c r="I663" s="246"/>
      <c r="J663" s="57"/>
      <c r="K663" s="57" t="s">
        <v>135</v>
      </c>
      <c r="L663" s="57"/>
      <c r="M663" s="57"/>
      <c r="N663" s="247"/>
      <c r="O663" s="57"/>
      <c r="P663" s="57"/>
      <c r="Q663" s="243"/>
      <c r="R663" s="243" t="s">
        <v>11</v>
      </c>
      <c r="S663" s="243"/>
      <c r="T663" s="243"/>
      <c r="U663" s="243"/>
      <c r="V663" s="243"/>
      <c r="W663" s="244"/>
      <c r="X663" s="245">
        <v>46020</v>
      </c>
      <c r="Y663" s="58" t="s">
        <v>11</v>
      </c>
      <c r="Z663" s="58" t="s">
        <v>426</v>
      </c>
      <c r="AA663" s="57">
        <v>10</v>
      </c>
      <c r="AB663" s="57">
        <v>10</v>
      </c>
    </row>
    <row r="664" spans="1:28" ht="24.6" customHeight="1" outlineLevel="1" x14ac:dyDescent="0.25">
      <c r="A664" s="239">
        <v>6</v>
      </c>
      <c r="B664" s="240" t="s">
        <v>1581</v>
      </c>
      <c r="C664" s="57" t="s">
        <v>66</v>
      </c>
      <c r="D664" s="58"/>
      <c r="E664" s="241">
        <v>45657</v>
      </c>
      <c r="F664" s="242" t="s">
        <v>1582</v>
      </c>
      <c r="G664" s="243" t="s">
        <v>23</v>
      </c>
      <c r="H664" s="243" t="s">
        <v>25</v>
      </c>
      <c r="I664" s="246"/>
      <c r="J664" s="57" t="s">
        <v>138</v>
      </c>
      <c r="K664" s="57"/>
      <c r="L664" s="57"/>
      <c r="M664" s="57"/>
      <c r="N664" s="247"/>
      <c r="O664" s="57"/>
      <c r="P664" s="57"/>
      <c r="Q664" s="243"/>
      <c r="R664" s="243"/>
      <c r="S664" s="243" t="s">
        <v>12</v>
      </c>
      <c r="T664" s="243"/>
      <c r="U664" s="243"/>
      <c r="V664" s="243"/>
      <c r="W664" s="244"/>
      <c r="X664" s="245">
        <v>46020</v>
      </c>
      <c r="Y664" s="58" t="s">
        <v>11</v>
      </c>
      <c r="Z664" s="58" t="s">
        <v>426</v>
      </c>
      <c r="AA664" s="57">
        <v>10</v>
      </c>
      <c r="AB664" s="57">
        <v>10</v>
      </c>
    </row>
    <row r="665" spans="1:28" ht="24.6" customHeight="1" outlineLevel="1" x14ac:dyDescent="0.25">
      <c r="A665" s="239">
        <v>10</v>
      </c>
      <c r="B665" s="240" t="s">
        <v>1439</v>
      </c>
      <c r="C665" s="57" t="s">
        <v>66</v>
      </c>
      <c r="D665" s="58"/>
      <c r="E665" s="241">
        <v>44655</v>
      </c>
      <c r="F665" s="242" t="s">
        <v>1440</v>
      </c>
      <c r="G665" s="243" t="s">
        <v>27</v>
      </c>
      <c r="H665" s="243" t="s">
        <v>25</v>
      </c>
      <c r="I665" s="246"/>
      <c r="J665" s="57"/>
      <c r="K665" s="57"/>
      <c r="L665" s="57" t="s">
        <v>136</v>
      </c>
      <c r="M665" s="57"/>
      <c r="N665" s="247"/>
      <c r="O665" s="57"/>
      <c r="P665" s="57"/>
      <c r="Q665" s="243"/>
      <c r="R665" s="243" t="s">
        <v>11</v>
      </c>
      <c r="S665" s="243"/>
      <c r="T665" s="243"/>
      <c r="U665" s="243"/>
      <c r="V665" s="243"/>
      <c r="W665" s="244"/>
      <c r="X665" s="245">
        <v>46020</v>
      </c>
      <c r="Y665" s="58" t="s">
        <v>11</v>
      </c>
      <c r="Z665" s="58" t="s">
        <v>426</v>
      </c>
      <c r="AA665" s="57">
        <v>10</v>
      </c>
      <c r="AB665" s="57">
        <v>10</v>
      </c>
    </row>
    <row r="666" spans="1:28" ht="25.5" customHeight="1" x14ac:dyDescent="0.3">
      <c r="A666" s="297" t="s">
        <v>1603</v>
      </c>
      <c r="B666" s="298"/>
      <c r="C666" s="299" t="s">
        <v>1604</v>
      </c>
      <c r="D666" s="300"/>
      <c r="E666" s="300"/>
      <c r="F666" s="300"/>
      <c r="G666" s="300"/>
      <c r="H666" s="300"/>
      <c r="I666" s="300"/>
      <c r="J666" s="300"/>
      <c r="K666" s="300"/>
      <c r="L666" s="300"/>
      <c r="M666" s="300"/>
      <c r="N666" s="300"/>
      <c r="O666" s="300"/>
      <c r="P666" s="300"/>
      <c r="Q666" s="300"/>
      <c r="R666" s="300"/>
      <c r="S666" s="300"/>
      <c r="T666" s="300"/>
      <c r="U666" s="300"/>
      <c r="V666" s="300"/>
      <c r="W666" s="300"/>
      <c r="X666" s="300"/>
      <c r="Y666" s="300"/>
      <c r="Z666" s="300"/>
      <c r="AA666" s="300"/>
      <c r="AB666" s="300"/>
    </row>
    <row r="667" spans="1:28" ht="25.2" customHeight="1" x14ac:dyDescent="0.25">
      <c r="I667" s="50"/>
      <c r="N667" s="51"/>
    </row>
    <row r="668" spans="1:28" ht="25.2" customHeight="1" x14ac:dyDescent="0.25">
      <c r="I668" s="50"/>
      <c r="N668" s="51"/>
    </row>
    <row r="669" spans="1:28" ht="25.2" customHeight="1" x14ac:dyDescent="0.25">
      <c r="I669" s="50"/>
      <c r="N669" s="51"/>
    </row>
    <row r="670" spans="1:28" ht="25.2" customHeight="1" x14ac:dyDescent="0.25">
      <c r="I670" s="50"/>
      <c r="N670" s="51"/>
    </row>
    <row r="671" spans="1:28" ht="25.2" customHeight="1" x14ac:dyDescent="0.25">
      <c r="I671" s="50"/>
      <c r="N671" s="51"/>
    </row>
    <row r="672" spans="1:28" ht="25.2" customHeight="1" x14ac:dyDescent="0.25">
      <c r="I672" s="50"/>
      <c r="N672" s="51"/>
    </row>
    <row r="673" spans="9:14" ht="25.2" customHeight="1" x14ac:dyDescent="0.25">
      <c r="I673" s="50"/>
      <c r="N673" s="51"/>
    </row>
    <row r="674" spans="9:14" ht="25.2" customHeight="1" x14ac:dyDescent="0.25">
      <c r="I674" s="50"/>
      <c r="N674" s="51"/>
    </row>
    <row r="675" spans="9:14" ht="25.2" customHeight="1" x14ac:dyDescent="0.25">
      <c r="I675" s="50"/>
      <c r="N675" s="51"/>
    </row>
    <row r="676" spans="9:14" ht="25.2" customHeight="1" x14ac:dyDescent="0.25">
      <c r="I676" s="50"/>
      <c r="N676" s="51"/>
    </row>
    <row r="677" spans="9:14" ht="25.2" customHeight="1" x14ac:dyDescent="0.25">
      <c r="I677" s="50"/>
      <c r="N677" s="51"/>
    </row>
    <row r="678" spans="9:14" ht="25.2" customHeight="1" x14ac:dyDescent="0.25">
      <c r="I678" s="50"/>
      <c r="N678" s="51"/>
    </row>
    <row r="679" spans="9:14" ht="25.2" customHeight="1" x14ac:dyDescent="0.25">
      <c r="I679" s="50"/>
      <c r="N679" s="51"/>
    </row>
    <row r="680" spans="9:14" ht="25.2" customHeight="1" x14ac:dyDescent="0.25">
      <c r="I680" s="50"/>
      <c r="N680" s="51"/>
    </row>
    <row r="681" spans="9:14" ht="25.2" customHeight="1" x14ac:dyDescent="0.25">
      <c r="I681" s="50"/>
      <c r="N681" s="51"/>
    </row>
    <row r="682" spans="9:14" ht="25.2" customHeight="1" x14ac:dyDescent="0.25">
      <c r="I682" s="50"/>
      <c r="N682" s="51"/>
    </row>
    <row r="683" spans="9:14" ht="25.2" customHeight="1" x14ac:dyDescent="0.25">
      <c r="I683" s="50"/>
      <c r="N683" s="51"/>
    </row>
    <row r="684" spans="9:14" ht="25.2" customHeight="1" x14ac:dyDescent="0.25">
      <c r="I684" s="50"/>
      <c r="N684" s="51"/>
    </row>
    <row r="685" spans="9:14" ht="25.2" customHeight="1" x14ac:dyDescent="0.25">
      <c r="I685" s="50"/>
      <c r="N685" s="51"/>
    </row>
    <row r="686" spans="9:14" ht="25.2" customHeight="1" x14ac:dyDescent="0.25">
      <c r="I686" s="50"/>
      <c r="N686" s="51"/>
    </row>
    <row r="687" spans="9:14" ht="25.2" customHeight="1" x14ac:dyDescent="0.25">
      <c r="I687" s="50"/>
      <c r="N687" s="51"/>
    </row>
    <row r="688" spans="9:14" ht="25.2" customHeight="1" x14ac:dyDescent="0.25">
      <c r="I688" s="50"/>
      <c r="N688" s="51"/>
    </row>
    <row r="689" spans="9:14" ht="25.2" customHeight="1" x14ac:dyDescent="0.25">
      <c r="I689" s="50"/>
      <c r="N689" s="51"/>
    </row>
    <row r="690" spans="9:14" ht="25.2" customHeight="1" x14ac:dyDescent="0.25">
      <c r="I690" s="50"/>
      <c r="N690" s="51"/>
    </row>
    <row r="691" spans="9:14" ht="25.2" customHeight="1" x14ac:dyDescent="0.25">
      <c r="I691" s="50"/>
      <c r="N691" s="51"/>
    </row>
    <row r="692" spans="9:14" ht="25.2" customHeight="1" x14ac:dyDescent="0.25">
      <c r="I692" s="50"/>
      <c r="N692" s="51"/>
    </row>
    <row r="693" spans="9:14" ht="25.2" customHeight="1" x14ac:dyDescent="0.25">
      <c r="I693" s="50"/>
      <c r="N693" s="51"/>
    </row>
    <row r="694" spans="9:14" ht="25.2" customHeight="1" x14ac:dyDescent="0.25">
      <c r="I694" s="50"/>
      <c r="N694" s="51"/>
    </row>
    <row r="695" spans="9:14" ht="25.2" customHeight="1" x14ac:dyDescent="0.25">
      <c r="I695" s="50"/>
      <c r="N695" s="51"/>
    </row>
    <row r="696" spans="9:14" ht="25.2" customHeight="1" x14ac:dyDescent="0.25">
      <c r="I696" s="50"/>
      <c r="N696" s="51"/>
    </row>
    <row r="697" spans="9:14" ht="25.2" customHeight="1" x14ac:dyDescent="0.25">
      <c r="I697" s="50"/>
      <c r="N697" s="51"/>
    </row>
    <row r="698" spans="9:14" ht="25.2" customHeight="1" x14ac:dyDescent="0.25">
      <c r="I698" s="50"/>
      <c r="N698" s="51"/>
    </row>
    <row r="699" spans="9:14" ht="25.2" customHeight="1" x14ac:dyDescent="0.25">
      <c r="I699" s="50"/>
      <c r="N699" s="51"/>
    </row>
    <row r="700" spans="9:14" ht="25.2" customHeight="1" x14ac:dyDescent="0.25">
      <c r="I700" s="50"/>
      <c r="N700" s="51"/>
    </row>
    <row r="701" spans="9:14" ht="25.2" customHeight="1" x14ac:dyDescent="0.25">
      <c r="I701" s="50"/>
      <c r="N701" s="51"/>
    </row>
    <row r="702" spans="9:14" ht="25.2" customHeight="1" x14ac:dyDescent="0.25">
      <c r="I702" s="50"/>
      <c r="N702" s="51"/>
    </row>
    <row r="703" spans="9:14" ht="25.2" customHeight="1" x14ac:dyDescent="0.25">
      <c r="I703" s="50"/>
      <c r="N703" s="51"/>
    </row>
    <row r="704" spans="9:14" ht="25.2" customHeight="1" x14ac:dyDescent="0.25">
      <c r="I704" s="50"/>
      <c r="N704" s="51"/>
    </row>
    <row r="705" spans="9:14" ht="25.2" customHeight="1" x14ac:dyDescent="0.25">
      <c r="I705" s="50"/>
      <c r="N705" s="51"/>
    </row>
    <row r="706" spans="9:14" ht="25.2" customHeight="1" x14ac:dyDescent="0.25">
      <c r="I706" s="50"/>
      <c r="N706" s="51"/>
    </row>
    <row r="707" spans="9:14" ht="25.2" customHeight="1" x14ac:dyDescent="0.25">
      <c r="I707" s="50"/>
      <c r="N707" s="51"/>
    </row>
    <row r="708" spans="9:14" ht="25.2" customHeight="1" x14ac:dyDescent="0.25">
      <c r="I708" s="50"/>
      <c r="N708" s="51"/>
    </row>
    <row r="709" spans="9:14" ht="25.2" customHeight="1" x14ac:dyDescent="0.25">
      <c r="I709" s="50"/>
      <c r="N709" s="51"/>
    </row>
    <row r="710" spans="9:14" ht="25.2" customHeight="1" x14ac:dyDescent="0.25">
      <c r="I710" s="50"/>
      <c r="N710" s="51"/>
    </row>
    <row r="711" spans="9:14" ht="25.2" customHeight="1" x14ac:dyDescent="0.25">
      <c r="I711" s="50"/>
      <c r="N711" s="51"/>
    </row>
    <row r="712" spans="9:14" ht="25.2" customHeight="1" x14ac:dyDescent="0.25">
      <c r="I712" s="50"/>
      <c r="N712" s="51"/>
    </row>
    <row r="713" spans="9:14" ht="25.2" customHeight="1" x14ac:dyDescent="0.25">
      <c r="I713" s="50"/>
      <c r="N713" s="51"/>
    </row>
    <row r="714" spans="9:14" ht="25.2" customHeight="1" x14ac:dyDescent="0.25">
      <c r="I714" s="50"/>
      <c r="N714" s="51"/>
    </row>
    <row r="715" spans="9:14" ht="25.2" customHeight="1" x14ac:dyDescent="0.25">
      <c r="I715" s="50"/>
      <c r="N715" s="51"/>
    </row>
    <row r="716" spans="9:14" ht="25.2" customHeight="1" x14ac:dyDescent="0.25">
      <c r="I716" s="50"/>
      <c r="N716" s="51"/>
    </row>
    <row r="717" spans="9:14" ht="25.2" customHeight="1" x14ac:dyDescent="0.25">
      <c r="I717" s="50"/>
      <c r="N717" s="51"/>
    </row>
    <row r="718" spans="9:14" ht="25.2" customHeight="1" x14ac:dyDescent="0.25">
      <c r="I718" s="50"/>
      <c r="N718" s="51"/>
    </row>
    <row r="719" spans="9:14" ht="25.2" customHeight="1" x14ac:dyDescent="0.25">
      <c r="I719" s="50"/>
      <c r="N719" s="51"/>
    </row>
    <row r="720" spans="9:14" ht="25.2" customHeight="1" x14ac:dyDescent="0.25">
      <c r="I720" s="50"/>
      <c r="N720" s="51"/>
    </row>
    <row r="721" spans="9:14" ht="25.2" customHeight="1" x14ac:dyDescent="0.25">
      <c r="I721" s="50"/>
      <c r="N721" s="51"/>
    </row>
    <row r="722" spans="9:14" ht="25.2" customHeight="1" x14ac:dyDescent="0.25">
      <c r="I722" s="50"/>
      <c r="N722" s="51"/>
    </row>
    <row r="723" spans="9:14" ht="25.2" customHeight="1" x14ac:dyDescent="0.25">
      <c r="I723" s="50"/>
      <c r="N723" s="51"/>
    </row>
    <row r="724" spans="9:14" ht="25.2" customHeight="1" x14ac:dyDescent="0.25">
      <c r="I724" s="50"/>
      <c r="N724" s="51"/>
    </row>
    <row r="725" spans="9:14" ht="25.2" customHeight="1" x14ac:dyDescent="0.25">
      <c r="I725" s="50"/>
      <c r="N725" s="51"/>
    </row>
    <row r="726" spans="9:14" ht="25.2" customHeight="1" x14ac:dyDescent="0.25">
      <c r="I726" s="50"/>
      <c r="N726" s="51"/>
    </row>
    <row r="727" spans="9:14" ht="25.2" customHeight="1" x14ac:dyDescent="0.25">
      <c r="I727" s="50"/>
      <c r="N727" s="51"/>
    </row>
    <row r="728" spans="9:14" ht="25.2" customHeight="1" x14ac:dyDescent="0.25">
      <c r="I728" s="50"/>
      <c r="N728" s="51"/>
    </row>
    <row r="729" spans="9:14" ht="25.2" customHeight="1" x14ac:dyDescent="0.25">
      <c r="I729" s="50"/>
      <c r="N729" s="51"/>
    </row>
    <row r="730" spans="9:14" ht="25.2" customHeight="1" x14ac:dyDescent="0.25">
      <c r="I730" s="50"/>
      <c r="N730" s="51"/>
    </row>
    <row r="731" spans="9:14" ht="25.2" customHeight="1" x14ac:dyDescent="0.25">
      <c r="I731" s="50"/>
      <c r="N731" s="51"/>
    </row>
    <row r="732" spans="9:14" ht="25.2" customHeight="1" x14ac:dyDescent="0.25">
      <c r="I732" s="50"/>
      <c r="N732" s="51"/>
    </row>
    <row r="733" spans="9:14" ht="25.2" customHeight="1" x14ac:dyDescent="0.25">
      <c r="I733" s="50"/>
      <c r="N733" s="51"/>
    </row>
    <row r="734" spans="9:14" ht="25.2" customHeight="1" x14ac:dyDescent="0.25">
      <c r="I734" s="50"/>
      <c r="N734" s="51"/>
    </row>
    <row r="735" spans="9:14" ht="25.2" customHeight="1" x14ac:dyDescent="0.25">
      <c r="I735" s="50"/>
      <c r="N735" s="51"/>
    </row>
    <row r="736" spans="9:14" ht="25.2" customHeight="1" x14ac:dyDescent="0.25">
      <c r="I736" s="50"/>
      <c r="N736" s="51"/>
    </row>
    <row r="737" spans="9:14" ht="25.2" customHeight="1" x14ac:dyDescent="0.25">
      <c r="I737" s="50"/>
      <c r="N737" s="51"/>
    </row>
    <row r="738" spans="9:14" ht="25.2" customHeight="1" x14ac:dyDescent="0.25">
      <c r="I738" s="50"/>
      <c r="N738" s="51"/>
    </row>
    <row r="739" spans="9:14" ht="25.2" customHeight="1" x14ac:dyDescent="0.25">
      <c r="I739" s="50"/>
      <c r="N739" s="51"/>
    </row>
    <row r="740" spans="9:14" ht="25.2" customHeight="1" x14ac:dyDescent="0.25">
      <c r="I740" s="50"/>
      <c r="N740" s="51"/>
    </row>
    <row r="741" spans="9:14" ht="25.2" customHeight="1" x14ac:dyDescent="0.25">
      <c r="I741" s="50"/>
      <c r="N741" s="51"/>
    </row>
    <row r="742" spans="9:14" ht="25.2" customHeight="1" x14ac:dyDescent="0.25">
      <c r="I742" s="50"/>
      <c r="N742" s="51"/>
    </row>
    <row r="743" spans="9:14" ht="25.2" customHeight="1" x14ac:dyDescent="0.25">
      <c r="I743" s="50"/>
      <c r="N743" s="51"/>
    </row>
    <row r="744" spans="9:14" ht="25.2" customHeight="1" x14ac:dyDescent="0.25">
      <c r="I744" s="50"/>
      <c r="N744" s="51"/>
    </row>
    <row r="745" spans="9:14" ht="25.2" customHeight="1" x14ac:dyDescent="0.25">
      <c r="I745" s="50"/>
      <c r="N745" s="51"/>
    </row>
    <row r="746" spans="9:14" ht="25.2" customHeight="1" x14ac:dyDescent="0.25">
      <c r="I746" s="50"/>
      <c r="N746" s="51"/>
    </row>
    <row r="747" spans="9:14" ht="25.2" customHeight="1" x14ac:dyDescent="0.25">
      <c r="I747" s="50"/>
      <c r="N747" s="51"/>
    </row>
    <row r="748" spans="9:14" ht="25.2" customHeight="1" x14ac:dyDescent="0.25">
      <c r="I748" s="50"/>
      <c r="N748" s="51"/>
    </row>
    <row r="749" spans="9:14" ht="25.2" customHeight="1" x14ac:dyDescent="0.25">
      <c r="I749" s="50"/>
      <c r="N749" s="51"/>
    </row>
    <row r="750" spans="9:14" ht="25.2" customHeight="1" x14ac:dyDescent="0.25">
      <c r="I750" s="50"/>
      <c r="N750" s="51"/>
    </row>
    <row r="751" spans="9:14" ht="25.2" customHeight="1" x14ac:dyDescent="0.25">
      <c r="I751" s="50"/>
      <c r="N751" s="51"/>
    </row>
    <row r="752" spans="9:14" ht="25.2" customHeight="1" x14ac:dyDescent="0.25">
      <c r="I752" s="50"/>
      <c r="N752" s="51"/>
    </row>
    <row r="753" spans="9:14" ht="25.2" customHeight="1" x14ac:dyDescent="0.25">
      <c r="I753" s="50"/>
      <c r="N753" s="51"/>
    </row>
    <row r="754" spans="9:14" ht="25.2" customHeight="1" x14ac:dyDescent="0.25">
      <c r="I754" s="50"/>
      <c r="N754" s="51"/>
    </row>
    <row r="755" spans="9:14" ht="25.2" customHeight="1" x14ac:dyDescent="0.25">
      <c r="I755" s="50"/>
      <c r="N755" s="51"/>
    </row>
    <row r="756" spans="9:14" ht="25.2" customHeight="1" x14ac:dyDescent="0.25">
      <c r="I756" s="50"/>
      <c r="N756" s="51"/>
    </row>
    <row r="757" spans="9:14" ht="25.2" customHeight="1" x14ac:dyDescent="0.25">
      <c r="I757" s="50"/>
      <c r="N757" s="51"/>
    </row>
    <row r="758" spans="9:14" ht="25.2" customHeight="1" x14ac:dyDescent="0.25">
      <c r="I758" s="50"/>
      <c r="N758" s="51"/>
    </row>
    <row r="759" spans="9:14" ht="25.2" customHeight="1" x14ac:dyDescent="0.25">
      <c r="I759" s="50"/>
      <c r="N759" s="51"/>
    </row>
    <row r="760" spans="9:14" ht="25.2" customHeight="1" x14ac:dyDescent="0.25">
      <c r="I760" s="50"/>
      <c r="N760" s="51"/>
    </row>
    <row r="761" spans="9:14" ht="25.2" customHeight="1" x14ac:dyDescent="0.25">
      <c r="I761" s="50"/>
      <c r="N761" s="51"/>
    </row>
    <row r="762" spans="9:14" ht="25.2" customHeight="1" x14ac:dyDescent="0.25">
      <c r="I762" s="50"/>
      <c r="N762" s="51"/>
    </row>
    <row r="763" spans="9:14" ht="25.2" customHeight="1" x14ac:dyDescent="0.25">
      <c r="I763" s="50"/>
      <c r="N763" s="51"/>
    </row>
    <row r="764" spans="9:14" ht="25.2" customHeight="1" x14ac:dyDescent="0.25">
      <c r="I764" s="50"/>
      <c r="N764" s="51"/>
    </row>
    <row r="765" spans="9:14" ht="25.2" customHeight="1" x14ac:dyDescent="0.25">
      <c r="I765" s="50"/>
      <c r="N765" s="51"/>
    </row>
    <row r="766" spans="9:14" ht="25.2" customHeight="1" x14ac:dyDescent="0.25">
      <c r="I766" s="50"/>
      <c r="N766" s="51"/>
    </row>
    <row r="767" spans="9:14" ht="25.2" customHeight="1" x14ac:dyDescent="0.25">
      <c r="I767" s="50"/>
      <c r="N767" s="51"/>
    </row>
    <row r="768" spans="9:14" ht="25.2" customHeight="1" x14ac:dyDescent="0.25">
      <c r="I768" s="50"/>
      <c r="N768" s="51"/>
    </row>
    <row r="769" spans="9:14" ht="25.2" customHeight="1" x14ac:dyDescent="0.25">
      <c r="I769" s="50"/>
      <c r="N769" s="51"/>
    </row>
    <row r="770" spans="9:14" ht="25.2" customHeight="1" x14ac:dyDescent="0.25">
      <c r="I770" s="50"/>
      <c r="N770" s="51"/>
    </row>
    <row r="771" spans="9:14" ht="25.2" customHeight="1" x14ac:dyDescent="0.25">
      <c r="I771" s="50"/>
      <c r="N771" s="51"/>
    </row>
    <row r="772" spans="9:14" ht="25.2" customHeight="1" x14ac:dyDescent="0.25">
      <c r="I772" s="50"/>
      <c r="N772" s="51"/>
    </row>
    <row r="773" spans="9:14" ht="25.2" customHeight="1" x14ac:dyDescent="0.25">
      <c r="I773" s="50"/>
      <c r="N773" s="51"/>
    </row>
    <row r="774" spans="9:14" ht="25.2" customHeight="1" x14ac:dyDescent="0.25">
      <c r="I774" s="50"/>
      <c r="N774" s="51"/>
    </row>
    <row r="775" spans="9:14" ht="25.2" customHeight="1" x14ac:dyDescent="0.25">
      <c r="I775" s="50"/>
      <c r="N775" s="51"/>
    </row>
    <row r="776" spans="9:14" ht="25.2" customHeight="1" x14ac:dyDescent="0.25">
      <c r="I776" s="50"/>
      <c r="N776" s="51"/>
    </row>
    <row r="777" spans="9:14" ht="25.2" customHeight="1" x14ac:dyDescent="0.25">
      <c r="I777" s="50"/>
      <c r="N777" s="51"/>
    </row>
    <row r="778" spans="9:14" ht="25.2" customHeight="1" x14ac:dyDescent="0.25">
      <c r="I778" s="50"/>
      <c r="N778" s="51"/>
    </row>
    <row r="779" spans="9:14" ht="25.2" customHeight="1" x14ac:dyDescent="0.25">
      <c r="I779" s="50"/>
      <c r="N779" s="51"/>
    </row>
    <row r="780" spans="9:14" ht="25.2" customHeight="1" x14ac:dyDescent="0.25">
      <c r="I780" s="50"/>
      <c r="N780" s="51"/>
    </row>
    <row r="781" spans="9:14" ht="25.2" customHeight="1" x14ac:dyDescent="0.25">
      <c r="I781" s="50"/>
      <c r="N781" s="51"/>
    </row>
    <row r="782" spans="9:14" ht="25.2" customHeight="1" x14ac:dyDescent="0.25">
      <c r="I782" s="50"/>
      <c r="N782" s="51"/>
    </row>
    <row r="783" spans="9:14" ht="25.2" customHeight="1" x14ac:dyDescent="0.25">
      <c r="I783" s="50"/>
      <c r="N783" s="51"/>
    </row>
    <row r="784" spans="9:14" ht="25.2" customHeight="1" x14ac:dyDescent="0.25">
      <c r="I784" s="50"/>
      <c r="N784" s="51"/>
    </row>
    <row r="785" spans="9:14" ht="25.2" customHeight="1" x14ac:dyDescent="0.25">
      <c r="I785" s="50"/>
      <c r="N785" s="51"/>
    </row>
    <row r="786" spans="9:14" ht="25.2" customHeight="1" x14ac:dyDescent="0.25">
      <c r="I786" s="50"/>
      <c r="N786" s="51"/>
    </row>
    <row r="787" spans="9:14" ht="25.2" customHeight="1" x14ac:dyDescent="0.25">
      <c r="I787" s="50"/>
      <c r="N787" s="51"/>
    </row>
    <row r="788" spans="9:14" ht="25.2" customHeight="1" x14ac:dyDescent="0.25">
      <c r="I788" s="50"/>
      <c r="N788" s="51"/>
    </row>
    <row r="789" spans="9:14" ht="25.2" customHeight="1" x14ac:dyDescent="0.25">
      <c r="I789" s="50"/>
      <c r="N789" s="51"/>
    </row>
    <row r="790" spans="9:14" ht="25.2" customHeight="1" x14ac:dyDescent="0.25">
      <c r="I790" s="50"/>
      <c r="N790" s="51"/>
    </row>
    <row r="791" spans="9:14" ht="25.2" customHeight="1" x14ac:dyDescent="0.25">
      <c r="I791" s="50"/>
      <c r="N791" s="51"/>
    </row>
    <row r="792" spans="9:14" ht="25.2" customHeight="1" x14ac:dyDescent="0.25">
      <c r="I792" s="50"/>
      <c r="N792" s="51"/>
    </row>
    <row r="793" spans="9:14" ht="25.2" customHeight="1" x14ac:dyDescent="0.25">
      <c r="I793" s="50"/>
      <c r="N793" s="51"/>
    </row>
    <row r="794" spans="9:14" ht="25.2" customHeight="1" x14ac:dyDescent="0.25">
      <c r="I794" s="50"/>
      <c r="N794" s="51"/>
    </row>
    <row r="795" spans="9:14" ht="25.2" customHeight="1" x14ac:dyDescent="0.25">
      <c r="I795" s="50"/>
      <c r="N795" s="51"/>
    </row>
    <row r="796" spans="9:14" ht="25.2" customHeight="1" x14ac:dyDescent="0.25">
      <c r="I796" s="50"/>
      <c r="N796" s="51"/>
    </row>
    <row r="797" spans="9:14" ht="25.2" customHeight="1" x14ac:dyDescent="0.25">
      <c r="I797" s="50"/>
      <c r="N797" s="51"/>
    </row>
    <row r="798" spans="9:14" ht="25.2" customHeight="1" x14ac:dyDescent="0.25">
      <c r="I798" s="50"/>
      <c r="N798" s="51"/>
    </row>
    <row r="799" spans="9:14" ht="25.2" customHeight="1" x14ac:dyDescent="0.25">
      <c r="I799" s="50"/>
      <c r="N799" s="51"/>
    </row>
    <row r="800" spans="9:14" ht="25.2" customHeight="1" x14ac:dyDescent="0.25">
      <c r="I800" s="50"/>
      <c r="N800" s="51"/>
    </row>
    <row r="801" spans="9:14" ht="25.2" customHeight="1" x14ac:dyDescent="0.25">
      <c r="I801" s="50"/>
      <c r="N801" s="51"/>
    </row>
    <row r="802" spans="9:14" ht="25.2" customHeight="1" x14ac:dyDescent="0.25">
      <c r="I802" s="50"/>
      <c r="N802" s="51"/>
    </row>
    <row r="803" spans="9:14" ht="25.2" customHeight="1" x14ac:dyDescent="0.25">
      <c r="I803" s="50"/>
      <c r="N803" s="51"/>
    </row>
    <row r="804" spans="9:14" ht="25.2" customHeight="1" x14ac:dyDescent="0.25">
      <c r="I804" s="50"/>
      <c r="N804" s="51"/>
    </row>
    <row r="805" spans="9:14" ht="25.2" customHeight="1" x14ac:dyDescent="0.25">
      <c r="I805" s="50"/>
      <c r="N805" s="51"/>
    </row>
    <row r="806" spans="9:14" ht="25.2" customHeight="1" x14ac:dyDescent="0.25">
      <c r="I806" s="50"/>
      <c r="N806" s="51"/>
    </row>
    <row r="807" spans="9:14" ht="25.2" customHeight="1" x14ac:dyDescent="0.25">
      <c r="I807" s="50"/>
      <c r="N807" s="51"/>
    </row>
    <row r="808" spans="9:14" ht="25.2" customHeight="1" x14ac:dyDescent="0.25">
      <c r="I808" s="50"/>
      <c r="N808" s="51"/>
    </row>
    <row r="809" spans="9:14" ht="25.2" customHeight="1" x14ac:dyDescent="0.25">
      <c r="I809" s="50"/>
      <c r="N809" s="51"/>
    </row>
    <row r="810" spans="9:14" ht="25.2" customHeight="1" x14ac:dyDescent="0.25">
      <c r="I810" s="50"/>
      <c r="N810" s="51"/>
    </row>
    <row r="811" spans="9:14" ht="25.2" customHeight="1" x14ac:dyDescent="0.25">
      <c r="I811" s="50"/>
      <c r="N811" s="51"/>
    </row>
    <row r="812" spans="9:14" ht="25.2" customHeight="1" x14ac:dyDescent="0.25">
      <c r="I812" s="50"/>
      <c r="N812" s="51"/>
    </row>
    <row r="813" spans="9:14" ht="25.2" customHeight="1" x14ac:dyDescent="0.25">
      <c r="I813" s="50"/>
      <c r="N813" s="51"/>
    </row>
    <row r="814" spans="9:14" ht="25.2" customHeight="1" x14ac:dyDescent="0.25">
      <c r="I814" s="50"/>
      <c r="N814" s="51"/>
    </row>
    <row r="815" spans="9:14" ht="25.2" customHeight="1" x14ac:dyDescent="0.25">
      <c r="I815" s="50"/>
      <c r="N815" s="51"/>
    </row>
    <row r="816" spans="9:14" ht="25.2" customHeight="1" x14ac:dyDescent="0.25">
      <c r="I816" s="50"/>
      <c r="N816" s="51"/>
    </row>
    <row r="817" spans="9:14" ht="25.2" customHeight="1" x14ac:dyDescent="0.25">
      <c r="I817" s="50"/>
      <c r="N817" s="51"/>
    </row>
    <row r="818" spans="9:14" ht="25.2" customHeight="1" x14ac:dyDescent="0.25">
      <c r="I818" s="50"/>
      <c r="N818" s="51"/>
    </row>
    <row r="819" spans="9:14" x14ac:dyDescent="0.25">
      <c r="I819" s="50"/>
      <c r="N819" s="51"/>
    </row>
    <row r="820" spans="9:14" x14ac:dyDescent="0.25">
      <c r="I820" s="50"/>
      <c r="N820" s="51"/>
    </row>
    <row r="821" spans="9:14" x14ac:dyDescent="0.25">
      <c r="I821" s="50"/>
      <c r="N821" s="51"/>
    </row>
    <row r="822" spans="9:14" x14ac:dyDescent="0.25">
      <c r="I822" s="50"/>
      <c r="N822" s="51"/>
    </row>
    <row r="823" spans="9:14" x14ac:dyDescent="0.25">
      <c r="I823" s="50"/>
      <c r="N823" s="51"/>
    </row>
    <row r="824" spans="9:14" x14ac:dyDescent="0.25">
      <c r="I824" s="50"/>
      <c r="N824" s="51"/>
    </row>
    <row r="825" spans="9:14" x14ac:dyDescent="0.25">
      <c r="I825" s="50"/>
      <c r="N825" s="51"/>
    </row>
    <row r="826" spans="9:14" x14ac:dyDescent="0.25">
      <c r="I826" s="50"/>
      <c r="N826" s="51"/>
    </row>
    <row r="827" spans="9:14" x14ac:dyDescent="0.25">
      <c r="I827" s="50"/>
      <c r="N827" s="51"/>
    </row>
    <row r="828" spans="9:14" x14ac:dyDescent="0.25">
      <c r="I828" s="50"/>
      <c r="N828" s="51"/>
    </row>
    <row r="829" spans="9:14" x14ac:dyDescent="0.25">
      <c r="I829" s="50"/>
      <c r="N829" s="51"/>
    </row>
    <row r="830" spans="9:14" x14ac:dyDescent="0.25">
      <c r="I830" s="50"/>
      <c r="N830" s="51"/>
    </row>
    <row r="831" spans="9:14" x14ac:dyDescent="0.25">
      <c r="I831" s="50"/>
      <c r="N831" s="51"/>
    </row>
    <row r="832" spans="9:14" x14ac:dyDescent="0.25">
      <c r="I832" s="50"/>
      <c r="N832" s="51"/>
    </row>
    <row r="833" spans="9:14" x14ac:dyDescent="0.25">
      <c r="I833" s="50"/>
      <c r="N833" s="51"/>
    </row>
    <row r="834" spans="9:14" x14ac:dyDescent="0.25">
      <c r="I834" s="50"/>
      <c r="N834" s="51"/>
    </row>
    <row r="835" spans="9:14" x14ac:dyDescent="0.25">
      <c r="I835" s="50"/>
      <c r="N835" s="51"/>
    </row>
    <row r="836" spans="9:14" x14ac:dyDescent="0.25">
      <c r="I836" s="50"/>
      <c r="N836" s="51"/>
    </row>
    <row r="837" spans="9:14" x14ac:dyDescent="0.25">
      <c r="I837" s="50"/>
      <c r="N837" s="51"/>
    </row>
    <row r="838" spans="9:14" x14ac:dyDescent="0.25">
      <c r="I838" s="50"/>
      <c r="N838" s="51"/>
    </row>
    <row r="839" spans="9:14" x14ac:dyDescent="0.25">
      <c r="I839" s="50"/>
      <c r="N839" s="51"/>
    </row>
    <row r="840" spans="9:14" x14ac:dyDescent="0.25">
      <c r="I840" s="50"/>
      <c r="N840" s="51"/>
    </row>
    <row r="841" spans="9:14" x14ac:dyDescent="0.25">
      <c r="I841" s="50"/>
      <c r="N841" s="51"/>
    </row>
    <row r="842" spans="9:14" x14ac:dyDescent="0.25">
      <c r="I842" s="50"/>
      <c r="N842" s="51"/>
    </row>
    <row r="843" spans="9:14" x14ac:dyDescent="0.25">
      <c r="I843" s="50"/>
      <c r="N843" s="51"/>
    </row>
    <row r="844" spans="9:14" x14ac:dyDescent="0.25">
      <c r="I844" s="50"/>
      <c r="N844" s="51"/>
    </row>
    <row r="845" spans="9:14" x14ac:dyDescent="0.25">
      <c r="I845" s="50"/>
      <c r="N845" s="51"/>
    </row>
    <row r="846" spans="9:14" x14ac:dyDescent="0.25">
      <c r="I846" s="50"/>
      <c r="N846" s="51"/>
    </row>
    <row r="847" spans="9:14" x14ac:dyDescent="0.25">
      <c r="I847" s="50"/>
      <c r="N847" s="51"/>
    </row>
    <row r="848" spans="9:14" x14ac:dyDescent="0.25">
      <c r="I848" s="50"/>
      <c r="N848" s="51"/>
    </row>
    <row r="849" spans="9:14" x14ac:dyDescent="0.25">
      <c r="I849" s="50"/>
      <c r="N849" s="51"/>
    </row>
    <row r="850" spans="9:14" x14ac:dyDescent="0.25">
      <c r="I850" s="50"/>
      <c r="N850" s="51"/>
    </row>
    <row r="851" spans="9:14" x14ac:dyDescent="0.25">
      <c r="I851" s="50"/>
      <c r="N851" s="51"/>
    </row>
    <row r="852" spans="9:14" x14ac:dyDescent="0.25">
      <c r="I852" s="50"/>
      <c r="N852" s="51"/>
    </row>
    <row r="853" spans="9:14" x14ac:dyDescent="0.25">
      <c r="I853" s="50"/>
      <c r="N853" s="51"/>
    </row>
    <row r="854" spans="9:14" x14ac:dyDescent="0.25">
      <c r="I854" s="50"/>
      <c r="N854" s="51"/>
    </row>
    <row r="855" spans="9:14" x14ac:dyDescent="0.25">
      <c r="I855" s="50"/>
      <c r="N855" s="51"/>
    </row>
    <row r="856" spans="9:14" x14ac:dyDescent="0.25">
      <c r="I856" s="50"/>
      <c r="N856" s="51"/>
    </row>
    <row r="857" spans="9:14" x14ac:dyDescent="0.25">
      <c r="I857" s="50"/>
      <c r="N857" s="51"/>
    </row>
    <row r="858" spans="9:14" x14ac:dyDescent="0.25">
      <c r="I858" s="50"/>
      <c r="N858" s="51"/>
    </row>
    <row r="859" spans="9:14" x14ac:dyDescent="0.25">
      <c r="I859" s="50"/>
      <c r="N859" s="51"/>
    </row>
    <row r="860" spans="9:14" x14ac:dyDescent="0.25">
      <c r="I860" s="50"/>
      <c r="N860" s="51"/>
    </row>
    <row r="861" spans="9:14" x14ac:dyDescent="0.25">
      <c r="I861" s="50"/>
      <c r="N861" s="51"/>
    </row>
    <row r="862" spans="9:14" x14ac:dyDescent="0.25">
      <c r="I862" s="50"/>
      <c r="N862" s="51"/>
    </row>
    <row r="863" spans="9:14" x14ac:dyDescent="0.25">
      <c r="I863" s="50"/>
      <c r="N863" s="51"/>
    </row>
    <row r="864" spans="9:14" x14ac:dyDescent="0.25">
      <c r="I864" s="50"/>
      <c r="N864" s="51"/>
    </row>
    <row r="865" spans="9:14" x14ac:dyDescent="0.25">
      <c r="I865" s="50"/>
      <c r="N865" s="51"/>
    </row>
    <row r="866" spans="9:14" x14ac:dyDescent="0.25">
      <c r="I866" s="50"/>
      <c r="N866" s="51"/>
    </row>
    <row r="867" spans="9:14" x14ac:dyDescent="0.25">
      <c r="I867" s="50"/>
      <c r="N867" s="51"/>
    </row>
    <row r="868" spans="9:14" x14ac:dyDescent="0.25">
      <c r="I868" s="50"/>
      <c r="N868" s="51"/>
    </row>
    <row r="869" spans="9:14" x14ac:dyDescent="0.25">
      <c r="I869" s="50"/>
      <c r="N869" s="51"/>
    </row>
    <row r="870" spans="9:14" x14ac:dyDescent="0.25">
      <c r="I870" s="50"/>
      <c r="N870" s="51"/>
    </row>
    <row r="871" spans="9:14" x14ac:dyDescent="0.25">
      <c r="I871" s="50"/>
      <c r="N871" s="51"/>
    </row>
    <row r="872" spans="9:14" x14ac:dyDescent="0.25">
      <c r="I872" s="50"/>
      <c r="N872" s="51"/>
    </row>
    <row r="873" spans="9:14" x14ac:dyDescent="0.25">
      <c r="I873" s="50"/>
      <c r="N873" s="51"/>
    </row>
    <row r="874" spans="9:14" x14ac:dyDescent="0.25">
      <c r="I874" s="50"/>
      <c r="N874" s="51"/>
    </row>
    <row r="875" spans="9:14" x14ac:dyDescent="0.25">
      <c r="I875" s="50"/>
      <c r="N875" s="51"/>
    </row>
    <row r="876" spans="9:14" x14ac:dyDescent="0.25">
      <c r="I876" s="50"/>
      <c r="N876" s="51"/>
    </row>
    <row r="877" spans="9:14" x14ac:dyDescent="0.25">
      <c r="I877" s="50"/>
      <c r="N877" s="51"/>
    </row>
    <row r="878" spans="9:14" x14ac:dyDescent="0.25">
      <c r="I878" s="50"/>
      <c r="N878" s="51"/>
    </row>
    <row r="879" spans="9:14" x14ac:dyDescent="0.25">
      <c r="I879" s="50"/>
      <c r="N879" s="51"/>
    </row>
    <row r="880" spans="9:14" x14ac:dyDescent="0.25">
      <c r="I880" s="50"/>
      <c r="N880" s="51"/>
    </row>
    <row r="881" spans="9:14" x14ac:dyDescent="0.25">
      <c r="I881" s="50"/>
      <c r="N881" s="51"/>
    </row>
    <row r="882" spans="9:14" x14ac:dyDescent="0.25">
      <c r="I882" s="50"/>
      <c r="N882" s="51"/>
    </row>
    <row r="883" spans="9:14" x14ac:dyDescent="0.25">
      <c r="I883" s="50"/>
      <c r="N883" s="51"/>
    </row>
    <row r="884" spans="9:14" x14ac:dyDescent="0.25">
      <c r="I884" s="50"/>
      <c r="N884" s="51"/>
    </row>
    <row r="885" spans="9:14" x14ac:dyDescent="0.25">
      <c r="I885" s="50"/>
      <c r="N885" s="51"/>
    </row>
    <row r="886" spans="9:14" x14ac:dyDescent="0.25">
      <c r="I886" s="50"/>
      <c r="N886" s="51"/>
    </row>
    <row r="887" spans="9:14" x14ac:dyDescent="0.25">
      <c r="I887" s="50"/>
      <c r="N887" s="51"/>
    </row>
    <row r="888" spans="9:14" x14ac:dyDescent="0.25">
      <c r="I888" s="50"/>
      <c r="N888" s="51"/>
    </row>
    <row r="889" spans="9:14" x14ac:dyDescent="0.25">
      <c r="I889" s="50"/>
      <c r="N889" s="51"/>
    </row>
    <row r="890" spans="9:14" x14ac:dyDescent="0.25">
      <c r="I890" s="50"/>
      <c r="N890" s="51"/>
    </row>
    <row r="891" spans="9:14" x14ac:dyDescent="0.25">
      <c r="I891" s="50"/>
      <c r="N891" s="51"/>
    </row>
    <row r="892" spans="9:14" x14ac:dyDescent="0.25">
      <c r="I892" s="50"/>
      <c r="N892" s="51"/>
    </row>
    <row r="893" spans="9:14" x14ac:dyDescent="0.25">
      <c r="I893" s="50"/>
      <c r="N893" s="51"/>
    </row>
    <row r="894" spans="9:14" x14ac:dyDescent="0.25">
      <c r="I894" s="50"/>
      <c r="N894" s="51"/>
    </row>
    <row r="895" spans="9:14" x14ac:dyDescent="0.25">
      <c r="I895" s="50"/>
      <c r="N895" s="51"/>
    </row>
    <row r="896" spans="9:14" x14ac:dyDescent="0.25">
      <c r="I896" s="50"/>
      <c r="N896" s="51"/>
    </row>
    <row r="897" spans="9:14" x14ac:dyDescent="0.25">
      <c r="I897" s="50"/>
      <c r="N897" s="51"/>
    </row>
    <row r="898" spans="9:14" x14ac:dyDescent="0.25">
      <c r="I898" s="50"/>
      <c r="N898" s="51"/>
    </row>
    <row r="899" spans="9:14" x14ac:dyDescent="0.25">
      <c r="I899" s="50"/>
      <c r="N899" s="51"/>
    </row>
    <row r="900" spans="9:14" x14ac:dyDescent="0.25">
      <c r="I900" s="50"/>
      <c r="N900" s="51"/>
    </row>
    <row r="901" spans="9:14" x14ac:dyDescent="0.25">
      <c r="I901" s="50"/>
      <c r="N901" s="51"/>
    </row>
    <row r="902" spans="9:14" x14ac:dyDescent="0.25">
      <c r="I902" s="50"/>
      <c r="N902" s="51"/>
    </row>
    <row r="903" spans="9:14" x14ac:dyDescent="0.25">
      <c r="I903" s="50"/>
      <c r="N903" s="51"/>
    </row>
    <row r="904" spans="9:14" x14ac:dyDescent="0.25">
      <c r="I904" s="50"/>
      <c r="N904" s="51"/>
    </row>
    <row r="905" spans="9:14" x14ac:dyDescent="0.25">
      <c r="I905" s="50"/>
      <c r="N905" s="51"/>
    </row>
    <row r="906" spans="9:14" x14ac:dyDescent="0.25">
      <c r="I906" s="50"/>
      <c r="N906" s="51"/>
    </row>
    <row r="907" spans="9:14" x14ac:dyDescent="0.25">
      <c r="I907" s="50"/>
      <c r="N907" s="51"/>
    </row>
    <row r="908" spans="9:14" x14ac:dyDescent="0.25">
      <c r="I908" s="50"/>
      <c r="N908" s="51"/>
    </row>
    <row r="909" spans="9:14" x14ac:dyDescent="0.25">
      <c r="I909" s="50"/>
      <c r="N909" s="51"/>
    </row>
    <row r="910" spans="9:14" x14ac:dyDescent="0.25">
      <c r="I910" s="50"/>
      <c r="N910" s="51"/>
    </row>
    <row r="911" spans="9:14" x14ac:dyDescent="0.25">
      <c r="I911" s="50"/>
      <c r="N911" s="51"/>
    </row>
    <row r="912" spans="9:14" x14ac:dyDescent="0.25">
      <c r="I912" s="50"/>
      <c r="N912" s="51"/>
    </row>
    <row r="913" spans="9:14" x14ac:dyDescent="0.25">
      <c r="I913" s="50"/>
      <c r="N913" s="51"/>
    </row>
    <row r="914" spans="9:14" x14ac:dyDescent="0.25">
      <c r="I914" s="50"/>
      <c r="N914" s="51"/>
    </row>
    <row r="915" spans="9:14" x14ac:dyDescent="0.25">
      <c r="I915" s="50"/>
      <c r="N915" s="51"/>
    </row>
    <row r="916" spans="9:14" x14ac:dyDescent="0.25">
      <c r="I916" s="50"/>
      <c r="N916" s="51"/>
    </row>
    <row r="917" spans="9:14" x14ac:dyDescent="0.25">
      <c r="I917" s="50"/>
      <c r="N917" s="51"/>
    </row>
    <row r="918" spans="9:14" x14ac:dyDescent="0.25">
      <c r="I918" s="50"/>
      <c r="N918" s="51"/>
    </row>
    <row r="919" spans="9:14" x14ac:dyDescent="0.25">
      <c r="I919" s="50"/>
      <c r="N919" s="51"/>
    </row>
    <row r="920" spans="9:14" x14ac:dyDescent="0.25">
      <c r="I920" s="50"/>
      <c r="N920" s="51"/>
    </row>
    <row r="921" spans="9:14" x14ac:dyDescent="0.25">
      <c r="I921" s="50"/>
      <c r="N921" s="51"/>
    </row>
    <row r="922" spans="9:14" x14ac:dyDescent="0.25">
      <c r="I922" s="50"/>
      <c r="N922" s="51"/>
    </row>
    <row r="923" spans="9:14" x14ac:dyDescent="0.25">
      <c r="I923" s="50"/>
      <c r="N923" s="51"/>
    </row>
    <row r="924" spans="9:14" x14ac:dyDescent="0.25">
      <c r="I924" s="50"/>
      <c r="N924" s="51"/>
    </row>
    <row r="925" spans="9:14" x14ac:dyDescent="0.25">
      <c r="I925" s="50"/>
      <c r="N925" s="51"/>
    </row>
    <row r="926" spans="9:14" x14ac:dyDescent="0.25">
      <c r="I926" s="50"/>
      <c r="N926" s="51"/>
    </row>
    <row r="927" spans="9:14" x14ac:dyDescent="0.25">
      <c r="I927" s="50"/>
      <c r="N927" s="51"/>
    </row>
    <row r="928" spans="9:14" x14ac:dyDescent="0.25">
      <c r="I928" s="50"/>
      <c r="N928" s="51"/>
    </row>
    <row r="929" spans="9:14" x14ac:dyDescent="0.25">
      <c r="I929" s="50"/>
      <c r="N929" s="51"/>
    </row>
    <row r="930" spans="9:14" x14ac:dyDescent="0.25">
      <c r="I930" s="50"/>
      <c r="N930" s="51"/>
    </row>
    <row r="931" spans="9:14" x14ac:dyDescent="0.25">
      <c r="I931" s="50"/>
      <c r="N931" s="51"/>
    </row>
    <row r="932" spans="9:14" x14ac:dyDescent="0.25">
      <c r="I932" s="50"/>
      <c r="N932" s="51"/>
    </row>
    <row r="933" spans="9:14" x14ac:dyDescent="0.25">
      <c r="I933" s="50"/>
      <c r="N933" s="51"/>
    </row>
    <row r="934" spans="9:14" x14ac:dyDescent="0.25">
      <c r="I934" s="50"/>
      <c r="N934" s="51"/>
    </row>
    <row r="935" spans="9:14" x14ac:dyDescent="0.25">
      <c r="I935" s="50"/>
      <c r="N935" s="51"/>
    </row>
    <row r="936" spans="9:14" x14ac:dyDescent="0.25">
      <c r="I936" s="50"/>
      <c r="N936" s="51"/>
    </row>
    <row r="937" spans="9:14" x14ac:dyDescent="0.25">
      <c r="I937" s="50"/>
      <c r="N937" s="51"/>
    </row>
    <row r="938" spans="9:14" x14ac:dyDescent="0.25">
      <c r="I938" s="50"/>
      <c r="N938" s="51"/>
    </row>
    <row r="939" spans="9:14" x14ac:dyDescent="0.25">
      <c r="I939" s="50"/>
      <c r="N939" s="51"/>
    </row>
    <row r="940" spans="9:14" x14ac:dyDescent="0.25">
      <c r="I940" s="50"/>
      <c r="N940" s="51"/>
    </row>
    <row r="941" spans="9:14" x14ac:dyDescent="0.25">
      <c r="I941" s="50"/>
      <c r="N941" s="51"/>
    </row>
    <row r="942" spans="9:14" x14ac:dyDescent="0.25">
      <c r="I942" s="50"/>
      <c r="N942" s="51"/>
    </row>
    <row r="943" spans="9:14" x14ac:dyDescent="0.25">
      <c r="I943" s="50"/>
      <c r="N943" s="51"/>
    </row>
    <row r="944" spans="9:14" x14ac:dyDescent="0.25">
      <c r="I944" s="50"/>
      <c r="N944" s="51"/>
    </row>
    <row r="945" spans="9:14" x14ac:dyDescent="0.25">
      <c r="I945" s="50"/>
      <c r="N945" s="51"/>
    </row>
    <row r="946" spans="9:14" x14ac:dyDescent="0.25">
      <c r="I946" s="50"/>
      <c r="N946" s="51"/>
    </row>
    <row r="947" spans="9:14" x14ac:dyDescent="0.25">
      <c r="I947" s="50"/>
      <c r="N947" s="51"/>
    </row>
    <row r="948" spans="9:14" x14ac:dyDescent="0.25">
      <c r="I948" s="50"/>
      <c r="N948" s="51"/>
    </row>
    <row r="949" spans="9:14" x14ac:dyDescent="0.25">
      <c r="I949" s="50"/>
      <c r="N949" s="51"/>
    </row>
    <row r="950" spans="9:14" x14ac:dyDescent="0.25">
      <c r="I950" s="50"/>
      <c r="N950" s="51"/>
    </row>
    <row r="951" spans="9:14" x14ac:dyDescent="0.25">
      <c r="I951" s="50"/>
      <c r="N951" s="51"/>
    </row>
    <row r="952" spans="9:14" x14ac:dyDescent="0.25">
      <c r="I952" s="50"/>
      <c r="N952" s="51"/>
    </row>
    <row r="953" spans="9:14" x14ac:dyDescent="0.25">
      <c r="I953" s="50"/>
      <c r="N953" s="51"/>
    </row>
    <row r="954" spans="9:14" x14ac:dyDescent="0.25">
      <c r="I954" s="50"/>
      <c r="N954" s="51"/>
    </row>
    <row r="955" spans="9:14" x14ac:dyDescent="0.25">
      <c r="I955" s="50"/>
      <c r="N955" s="51"/>
    </row>
    <row r="956" spans="9:14" x14ac:dyDescent="0.25">
      <c r="I956" s="50"/>
      <c r="N956" s="51"/>
    </row>
    <row r="957" spans="9:14" x14ac:dyDescent="0.25">
      <c r="I957" s="50"/>
      <c r="N957" s="51"/>
    </row>
    <row r="958" spans="9:14" x14ac:dyDescent="0.25">
      <c r="I958" s="50"/>
      <c r="N958" s="51"/>
    </row>
    <row r="959" spans="9:14" x14ac:dyDescent="0.25">
      <c r="I959" s="50"/>
      <c r="N959" s="51"/>
    </row>
    <row r="960" spans="9:14" x14ac:dyDescent="0.25">
      <c r="I960" s="50"/>
      <c r="N960" s="51"/>
    </row>
    <row r="961" spans="9:14" x14ac:dyDescent="0.25">
      <c r="I961" s="50"/>
      <c r="N961" s="51"/>
    </row>
    <row r="962" spans="9:14" x14ac:dyDescent="0.25">
      <c r="I962" s="50"/>
      <c r="N962" s="51"/>
    </row>
    <row r="963" spans="9:14" x14ac:dyDescent="0.25">
      <c r="I963" s="50"/>
      <c r="N963" s="51"/>
    </row>
    <row r="964" spans="9:14" x14ac:dyDescent="0.25">
      <c r="I964" s="50"/>
      <c r="N964" s="51"/>
    </row>
    <row r="965" spans="9:14" x14ac:dyDescent="0.25">
      <c r="I965" s="50"/>
      <c r="N965" s="51"/>
    </row>
    <row r="966" spans="9:14" x14ac:dyDescent="0.25">
      <c r="I966" s="50"/>
      <c r="N966" s="51"/>
    </row>
    <row r="967" spans="9:14" x14ac:dyDescent="0.25">
      <c r="I967" s="50"/>
      <c r="N967" s="51"/>
    </row>
    <row r="968" spans="9:14" x14ac:dyDescent="0.25">
      <c r="I968" s="50"/>
      <c r="N968" s="51"/>
    </row>
    <row r="969" spans="9:14" x14ac:dyDescent="0.25">
      <c r="I969" s="50"/>
      <c r="N969" s="51"/>
    </row>
    <row r="970" spans="9:14" x14ac:dyDescent="0.25">
      <c r="I970" s="50"/>
      <c r="N970" s="51"/>
    </row>
    <row r="971" spans="9:14" x14ac:dyDescent="0.25">
      <c r="I971" s="50"/>
      <c r="N971" s="51"/>
    </row>
    <row r="972" spans="9:14" x14ac:dyDescent="0.25">
      <c r="I972" s="50"/>
      <c r="N972" s="51"/>
    </row>
    <row r="973" spans="9:14" x14ac:dyDescent="0.25">
      <c r="I973" s="50"/>
      <c r="N973" s="51"/>
    </row>
    <row r="974" spans="9:14" x14ac:dyDescent="0.25">
      <c r="I974" s="50"/>
      <c r="N974" s="51"/>
    </row>
    <row r="975" spans="9:14" x14ac:dyDescent="0.25">
      <c r="I975" s="50"/>
      <c r="N975" s="51"/>
    </row>
    <row r="976" spans="9:14" x14ac:dyDescent="0.25">
      <c r="I976" s="50"/>
      <c r="N976" s="51"/>
    </row>
    <row r="977" spans="9:14" x14ac:dyDescent="0.25">
      <c r="I977" s="50"/>
      <c r="N977" s="51"/>
    </row>
    <row r="978" spans="9:14" x14ac:dyDescent="0.25">
      <c r="I978" s="50"/>
      <c r="N978" s="51"/>
    </row>
    <row r="979" spans="9:14" x14ac:dyDescent="0.25">
      <c r="I979" s="50"/>
      <c r="N979" s="51"/>
    </row>
    <row r="980" spans="9:14" x14ac:dyDescent="0.25">
      <c r="I980" s="50"/>
      <c r="N980" s="51"/>
    </row>
    <row r="981" spans="9:14" x14ac:dyDescent="0.25">
      <c r="I981" s="50"/>
      <c r="N981" s="51"/>
    </row>
    <row r="982" spans="9:14" x14ac:dyDescent="0.25">
      <c r="I982" s="50"/>
      <c r="N982" s="51"/>
    </row>
    <row r="983" spans="9:14" x14ac:dyDescent="0.25">
      <c r="I983" s="50"/>
      <c r="N983" s="51"/>
    </row>
    <row r="984" spans="9:14" x14ac:dyDescent="0.25">
      <c r="I984" s="50"/>
      <c r="N984" s="51"/>
    </row>
    <row r="985" spans="9:14" x14ac:dyDescent="0.25">
      <c r="I985" s="50"/>
      <c r="N985" s="51"/>
    </row>
    <row r="986" spans="9:14" x14ac:dyDescent="0.25">
      <c r="I986" s="50"/>
      <c r="N986" s="51"/>
    </row>
    <row r="987" spans="9:14" x14ac:dyDescent="0.25">
      <c r="I987" s="50"/>
      <c r="N987" s="51"/>
    </row>
    <row r="988" spans="9:14" x14ac:dyDescent="0.25">
      <c r="I988" s="50"/>
      <c r="N988" s="51"/>
    </row>
    <row r="989" spans="9:14" x14ac:dyDescent="0.25">
      <c r="I989" s="50"/>
      <c r="N989" s="51"/>
    </row>
    <row r="990" spans="9:14" x14ac:dyDescent="0.25">
      <c r="I990" s="50"/>
      <c r="N990" s="51"/>
    </row>
    <row r="991" spans="9:14" x14ac:dyDescent="0.25">
      <c r="I991" s="50"/>
      <c r="N991" s="51"/>
    </row>
    <row r="992" spans="9:14" x14ac:dyDescent="0.25">
      <c r="I992" s="50"/>
      <c r="N992" s="51"/>
    </row>
    <row r="993" spans="9:14" x14ac:dyDescent="0.25">
      <c r="I993" s="50"/>
      <c r="N993" s="51"/>
    </row>
    <row r="994" spans="9:14" x14ac:dyDescent="0.25">
      <c r="I994" s="50"/>
      <c r="N994" s="51"/>
    </row>
    <row r="995" spans="9:14" x14ac:dyDescent="0.25">
      <c r="I995" s="50"/>
      <c r="N995" s="51"/>
    </row>
    <row r="996" spans="9:14" x14ac:dyDescent="0.25">
      <c r="I996" s="50"/>
      <c r="N996" s="51"/>
    </row>
    <row r="997" spans="9:14" x14ac:dyDescent="0.25">
      <c r="I997" s="50"/>
      <c r="N997" s="51"/>
    </row>
    <row r="998" spans="9:14" x14ac:dyDescent="0.25">
      <c r="I998" s="50"/>
      <c r="N998" s="51"/>
    </row>
    <row r="999" spans="9:14" x14ac:dyDescent="0.25">
      <c r="I999" s="50"/>
      <c r="N999" s="51"/>
    </row>
    <row r="1000" spans="9:14" x14ac:dyDescent="0.25">
      <c r="I1000" s="50"/>
      <c r="N1000" s="51"/>
    </row>
    <row r="1001" spans="9:14" x14ac:dyDescent="0.25">
      <c r="I1001" s="50"/>
      <c r="N1001" s="51"/>
    </row>
    <row r="1002" spans="9:14" x14ac:dyDescent="0.25">
      <c r="I1002" s="50"/>
      <c r="N1002" s="51"/>
    </row>
    <row r="1003" spans="9:14" x14ac:dyDescent="0.25">
      <c r="I1003" s="50"/>
      <c r="N1003" s="51"/>
    </row>
    <row r="1004" spans="9:14" x14ac:dyDescent="0.25">
      <c r="I1004" s="50"/>
      <c r="N1004" s="51"/>
    </row>
    <row r="1005" spans="9:14" x14ac:dyDescent="0.25">
      <c r="I1005" s="50"/>
      <c r="N1005" s="51"/>
    </row>
    <row r="1006" spans="9:14" x14ac:dyDescent="0.25">
      <c r="I1006" s="50"/>
      <c r="N1006" s="51"/>
    </row>
    <row r="1007" spans="9:14" x14ac:dyDescent="0.25">
      <c r="I1007" s="50"/>
      <c r="N1007" s="51"/>
    </row>
    <row r="1008" spans="9:14" x14ac:dyDescent="0.25">
      <c r="I1008" s="50"/>
      <c r="N1008" s="51"/>
    </row>
    <row r="1009" spans="9:14" x14ac:dyDescent="0.25">
      <c r="I1009" s="50"/>
      <c r="N1009" s="51"/>
    </row>
    <row r="1010" spans="9:14" x14ac:dyDescent="0.25">
      <c r="I1010" s="50"/>
      <c r="N1010" s="51"/>
    </row>
    <row r="1011" spans="9:14" x14ac:dyDescent="0.25">
      <c r="I1011" s="50"/>
      <c r="N1011" s="51"/>
    </row>
    <row r="1012" spans="9:14" x14ac:dyDescent="0.25">
      <c r="I1012" s="50"/>
      <c r="N1012" s="51"/>
    </row>
    <row r="1013" spans="9:14" x14ac:dyDescent="0.25">
      <c r="I1013" s="50"/>
      <c r="N1013" s="51"/>
    </row>
    <row r="1014" spans="9:14" x14ac:dyDescent="0.25">
      <c r="I1014" s="50"/>
      <c r="N1014" s="51"/>
    </row>
    <row r="1015" spans="9:14" x14ac:dyDescent="0.25">
      <c r="I1015" s="50"/>
      <c r="N1015" s="51"/>
    </row>
    <row r="1016" spans="9:14" x14ac:dyDescent="0.25">
      <c r="I1016" s="50"/>
      <c r="N1016" s="51"/>
    </row>
    <row r="1017" spans="9:14" x14ac:dyDescent="0.25">
      <c r="I1017" s="50"/>
      <c r="N1017" s="51"/>
    </row>
    <row r="1018" spans="9:14" x14ac:dyDescent="0.25">
      <c r="I1018" s="50"/>
      <c r="N1018" s="51"/>
    </row>
    <row r="1019" spans="9:14" x14ac:dyDescent="0.25">
      <c r="I1019" s="50"/>
      <c r="N1019" s="51"/>
    </row>
    <row r="1020" spans="9:14" x14ac:dyDescent="0.25">
      <c r="I1020" s="50"/>
      <c r="N1020" s="51"/>
    </row>
    <row r="1021" spans="9:14" x14ac:dyDescent="0.25">
      <c r="I1021" s="50"/>
      <c r="N1021" s="51"/>
    </row>
    <row r="1022" spans="9:14" x14ac:dyDescent="0.25">
      <c r="I1022" s="50"/>
      <c r="N1022" s="51"/>
    </row>
    <row r="1023" spans="9:14" x14ac:dyDescent="0.25">
      <c r="I1023" s="50"/>
      <c r="N1023" s="51"/>
    </row>
    <row r="1024" spans="9:14" x14ac:dyDescent="0.25">
      <c r="I1024" s="50"/>
      <c r="N1024" s="51"/>
    </row>
    <row r="1025" spans="9:14" x14ac:dyDescent="0.25">
      <c r="I1025" s="50"/>
      <c r="N1025" s="51"/>
    </row>
    <row r="1026" spans="9:14" ht="13.8" thickBot="1" x14ac:dyDescent="0.3">
      <c r="I1026" s="52"/>
      <c r="J1026" s="53"/>
      <c r="K1026" s="53"/>
      <c r="L1026" s="53"/>
      <c r="M1026" s="53"/>
      <c r="N1026" s="54"/>
    </row>
  </sheetData>
  <autoFilter ref="A1:AB319" xr:uid="{00000000-0001-0000-0000-000000000000}"/>
  <mergeCells count="109">
    <mergeCell ref="A649:B649"/>
    <mergeCell ref="C649:AB649"/>
    <mergeCell ref="A661:B661"/>
    <mergeCell ref="C661:AB661"/>
    <mergeCell ref="A666:B666"/>
    <mergeCell ref="C666:AB666"/>
    <mergeCell ref="A633:B633"/>
    <mergeCell ref="C633:AB633"/>
    <mergeCell ref="A638:B638"/>
    <mergeCell ref="C638:AB638"/>
    <mergeCell ref="A644:B644"/>
    <mergeCell ref="C644:AB644"/>
    <mergeCell ref="A599:B599"/>
    <mergeCell ref="C599:AB599"/>
    <mergeCell ref="A606:B606"/>
    <mergeCell ref="C606:AB606"/>
    <mergeCell ref="A620:B620"/>
    <mergeCell ref="C620:AB620"/>
    <mergeCell ref="A572:B572"/>
    <mergeCell ref="C572:AB572"/>
    <mergeCell ref="A582:B582"/>
    <mergeCell ref="C582:AB582"/>
    <mergeCell ref="A588:B588"/>
    <mergeCell ref="C588:AB588"/>
    <mergeCell ref="A548:B548"/>
    <mergeCell ref="C548:AB548"/>
    <mergeCell ref="A553:B553"/>
    <mergeCell ref="C553:AB553"/>
    <mergeCell ref="A567:B567"/>
    <mergeCell ref="C567:AB567"/>
    <mergeCell ref="A527:B527"/>
    <mergeCell ref="C527:AB527"/>
    <mergeCell ref="A541:B541"/>
    <mergeCell ref="C541:AB541"/>
    <mergeCell ref="A545:B545"/>
    <mergeCell ref="C545:AB545"/>
    <mergeCell ref="A486:B486"/>
    <mergeCell ref="C486:AB486"/>
    <mergeCell ref="A499:B499"/>
    <mergeCell ref="C499:AB499"/>
    <mergeCell ref="A513:B513"/>
    <mergeCell ref="C513:AB513"/>
    <mergeCell ref="A463:B463"/>
    <mergeCell ref="C463:AB463"/>
    <mergeCell ref="A468:B468"/>
    <mergeCell ref="C468:AB468"/>
    <mergeCell ref="A473:B473"/>
    <mergeCell ref="C473:AB473"/>
    <mergeCell ref="A423:B423"/>
    <mergeCell ref="C423:AB423"/>
    <mergeCell ref="A437:B437"/>
    <mergeCell ref="C437:AB437"/>
    <mergeCell ref="A449:B449"/>
    <mergeCell ref="C449:AB449"/>
    <mergeCell ref="A388:B388"/>
    <mergeCell ref="C388:AB388"/>
    <mergeCell ref="A402:B402"/>
    <mergeCell ref="C402:AB402"/>
    <mergeCell ref="A417:B417"/>
    <mergeCell ref="C417:AB417"/>
    <mergeCell ref="A370:B370"/>
    <mergeCell ref="C370:AB370"/>
    <mergeCell ref="A376:B376"/>
    <mergeCell ref="C376:AB376"/>
    <mergeCell ref="A382:B382"/>
    <mergeCell ref="C382:AB382"/>
    <mergeCell ref="A310:AB310"/>
    <mergeCell ref="A315:AB315"/>
    <mergeCell ref="A319:AB319"/>
    <mergeCell ref="A349:B349"/>
    <mergeCell ref="C349:AB349"/>
    <mergeCell ref="A364:B364"/>
    <mergeCell ref="C364:AB364"/>
    <mergeCell ref="A254:AB254"/>
    <mergeCell ref="A269:AB269"/>
    <mergeCell ref="A284:AB284"/>
    <mergeCell ref="A295:AB295"/>
    <mergeCell ref="A300:AB300"/>
    <mergeCell ref="A305:AB305"/>
    <mergeCell ref="A192:AB192"/>
    <mergeCell ref="A207:AB207"/>
    <mergeCell ref="A213:AB213"/>
    <mergeCell ref="A227:AB227"/>
    <mergeCell ref="A238:AB238"/>
    <mergeCell ref="A250:AB250"/>
    <mergeCell ref="FL142:GM142"/>
    <mergeCell ref="GN142:HO142"/>
    <mergeCell ref="HP142:IQ142"/>
    <mergeCell ref="IR142:IU142"/>
    <mergeCell ref="A171:AB171"/>
    <mergeCell ref="A186:AB186"/>
    <mergeCell ref="A128:AB128"/>
    <mergeCell ref="A142:AB142"/>
    <mergeCell ref="BD142:CE142"/>
    <mergeCell ref="CF142:DG142"/>
    <mergeCell ref="DH142:EI142"/>
    <mergeCell ref="EJ142:FK142"/>
    <mergeCell ref="A63:AB63"/>
    <mergeCell ref="A78:AB78"/>
    <mergeCell ref="A87:AB87"/>
    <mergeCell ref="A93:AB93"/>
    <mergeCell ref="A98:AB98"/>
    <mergeCell ref="A113:AB113"/>
    <mergeCell ref="A6:AB6"/>
    <mergeCell ref="A12:AB12"/>
    <mergeCell ref="A26:AB26"/>
    <mergeCell ref="A40:AB40"/>
    <mergeCell ref="A44:AB44"/>
    <mergeCell ref="A48:AB48"/>
  </mergeCells>
  <conditionalFormatting sqref="AB1">
    <cfRule type="cellIs" dxfId="0" priority="1" operator="greaterThan">
      <formula>0</formula>
    </cfRule>
  </conditionalFormatting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Лист4">
    <tabColor theme="3" tint="0.59999389629810485"/>
  </sheetPr>
  <dimension ref="C3:P14"/>
  <sheetViews>
    <sheetView showGridLines="0" workbookViewId="0">
      <selection activeCell="K14" sqref="K14"/>
    </sheetView>
  </sheetViews>
  <sheetFormatPr defaultRowHeight="14.4" x14ac:dyDescent="0.3"/>
  <cols>
    <col min="1" max="1" width="5.5546875" customWidth="1"/>
    <col min="2" max="2" width="4.88671875" customWidth="1"/>
    <col min="3" max="3" width="29.33203125" customWidth="1"/>
    <col min="5" max="5" width="18.109375" customWidth="1"/>
    <col min="6" max="6" width="11" customWidth="1"/>
    <col min="9" max="9" width="6.109375" customWidth="1"/>
    <col min="10" max="10" width="5.5546875" customWidth="1"/>
    <col min="11" max="11" width="26.6640625" customWidth="1"/>
    <col min="13" max="13" width="21" customWidth="1"/>
    <col min="14" max="14" width="12" customWidth="1"/>
  </cols>
  <sheetData>
    <row r="3" spans="3:16" ht="25.8" x14ac:dyDescent="0.5">
      <c r="C3" s="319" t="s">
        <v>983</v>
      </c>
      <c r="D3" s="319"/>
      <c r="E3" s="319"/>
      <c r="F3" s="319"/>
      <c r="G3" s="319"/>
      <c r="H3" s="319"/>
      <c r="K3" s="320" t="s">
        <v>984</v>
      </c>
      <c r="L3" s="320"/>
      <c r="M3" s="320"/>
      <c r="N3" s="320"/>
      <c r="O3" s="320"/>
      <c r="P3" s="320"/>
    </row>
    <row r="4" spans="3:16" ht="43.2" x14ac:dyDescent="0.3">
      <c r="C4" s="137" t="s">
        <v>1</v>
      </c>
      <c r="D4" s="137" t="s">
        <v>21</v>
      </c>
      <c r="E4" s="137" t="s">
        <v>2</v>
      </c>
      <c r="F4" s="137" t="s">
        <v>3</v>
      </c>
      <c r="G4" s="137" t="s">
        <v>4</v>
      </c>
      <c r="H4" s="137" t="s">
        <v>978</v>
      </c>
      <c r="K4" s="137" t="s">
        <v>1</v>
      </c>
      <c r="L4" s="137" t="s">
        <v>21</v>
      </c>
      <c r="M4" s="137" t="s">
        <v>2</v>
      </c>
      <c r="N4" s="137" t="s">
        <v>3</v>
      </c>
      <c r="O4" s="137" t="s">
        <v>4</v>
      </c>
      <c r="P4" s="137" t="s">
        <v>978</v>
      </c>
    </row>
    <row r="5" spans="3:16" ht="17.25" customHeight="1" x14ac:dyDescent="0.3">
      <c r="C5" s="40" t="s">
        <v>71</v>
      </c>
      <c r="D5" s="20" t="s">
        <v>67</v>
      </c>
      <c r="E5" s="3" t="s">
        <v>128</v>
      </c>
      <c r="F5" s="24">
        <v>41783</v>
      </c>
      <c r="G5" s="25" t="s">
        <v>55</v>
      </c>
      <c r="H5" s="121" t="e">
        <f>SUM('Общая информация'!#REF!*2+'Общая информация'!#REF!*2+'Общая информация'!#REF!*2+'Общая информация'!#REF!*2)</f>
        <v>#REF!</v>
      </c>
      <c r="K5" s="40" t="s">
        <v>708</v>
      </c>
      <c r="L5" s="20" t="s">
        <v>66</v>
      </c>
      <c r="M5" s="3" t="s">
        <v>709</v>
      </c>
      <c r="N5" s="79">
        <v>40535</v>
      </c>
      <c r="O5" s="108" t="s">
        <v>684</v>
      </c>
      <c r="P5" s="121" t="e">
        <f>SUM('Общая информация'!#REF!*2+'Общая информация'!#REF!*2+'Общая информация'!#REF!*2+'Общая информация'!AA33*2)</f>
        <v>#REF!</v>
      </c>
    </row>
    <row r="6" spans="3:16" x14ac:dyDescent="0.3">
      <c r="C6" s="40" t="s">
        <v>197</v>
      </c>
      <c r="D6" s="20" t="s">
        <v>67</v>
      </c>
      <c r="E6" s="3" t="s">
        <v>73</v>
      </c>
      <c r="F6" s="24" t="s">
        <v>477</v>
      </c>
      <c r="G6" s="25" t="s">
        <v>176</v>
      </c>
      <c r="H6" s="121" t="e">
        <f>SUM('Общая информация'!#REF!*2+'Общая информация'!#REF!*3)</f>
        <v>#REF!</v>
      </c>
      <c r="K6" s="40" t="s">
        <v>796</v>
      </c>
      <c r="L6" s="20" t="s">
        <v>66</v>
      </c>
      <c r="M6" s="3" t="s">
        <v>839</v>
      </c>
      <c r="N6" s="76" t="s">
        <v>837</v>
      </c>
      <c r="O6" s="77">
        <v>3369415</v>
      </c>
      <c r="P6" s="121" t="e">
        <f>SUM('Общая информация'!#REF!*2+'Общая информация'!#REF!*2)</f>
        <v>#REF!</v>
      </c>
    </row>
    <row r="7" spans="3:16" ht="28.5" customHeight="1" x14ac:dyDescent="0.3">
      <c r="C7" s="40" t="s">
        <v>710</v>
      </c>
      <c r="D7" s="20" t="s">
        <v>67</v>
      </c>
      <c r="E7" s="3" t="s">
        <v>44</v>
      </c>
      <c r="F7" s="79">
        <v>40607</v>
      </c>
      <c r="G7" s="108" t="s">
        <v>712</v>
      </c>
      <c r="H7" s="121">
        <v>114</v>
      </c>
      <c r="K7" s="40" t="s">
        <v>288</v>
      </c>
      <c r="L7" s="20" t="s">
        <v>66</v>
      </c>
      <c r="M7" s="3" t="s">
        <v>42</v>
      </c>
      <c r="N7" s="24">
        <v>40974</v>
      </c>
      <c r="O7" s="25" t="s">
        <v>285</v>
      </c>
      <c r="P7" s="121">
        <v>120</v>
      </c>
    </row>
    <row r="8" spans="3:16" x14ac:dyDescent="0.3">
      <c r="C8" s="40" t="s">
        <v>875</v>
      </c>
      <c r="D8" s="20" t="s">
        <v>67</v>
      </c>
      <c r="E8" s="3" t="s">
        <v>911</v>
      </c>
      <c r="F8" s="79">
        <v>41019</v>
      </c>
      <c r="G8" s="108" t="s">
        <v>890</v>
      </c>
      <c r="H8" s="121">
        <v>100</v>
      </c>
      <c r="K8" s="40" t="s">
        <v>448</v>
      </c>
      <c r="L8" s="20" t="s">
        <v>66</v>
      </c>
      <c r="M8" s="3" t="s">
        <v>204</v>
      </c>
      <c r="N8" s="24" t="s">
        <v>506</v>
      </c>
      <c r="O8" s="25" t="s">
        <v>507</v>
      </c>
      <c r="P8" s="121">
        <v>117</v>
      </c>
    </row>
    <row r="9" spans="3:16" ht="26.4" x14ac:dyDescent="0.3">
      <c r="K9" s="40" t="s">
        <v>161</v>
      </c>
      <c r="L9" s="3" t="s">
        <v>66</v>
      </c>
      <c r="M9" s="3" t="s">
        <v>209</v>
      </c>
      <c r="N9" s="96">
        <v>41333</v>
      </c>
      <c r="O9" s="107" t="s">
        <v>188</v>
      </c>
      <c r="P9" s="135" t="e">
        <f>SUM('Общая информация'!#REF!*2+'Общая информация'!#REF!*2)</f>
        <v>#REF!</v>
      </c>
    </row>
    <row r="10" spans="3:16" ht="26.4" x14ac:dyDescent="0.3">
      <c r="K10" s="40" t="s">
        <v>545</v>
      </c>
      <c r="L10" s="20" t="s">
        <v>66</v>
      </c>
      <c r="M10" s="3" t="s">
        <v>584</v>
      </c>
      <c r="N10" s="24">
        <v>41253</v>
      </c>
      <c r="O10" s="25" t="s">
        <v>565</v>
      </c>
      <c r="P10" s="121" t="e">
        <f>SUM('Общая информация'!#REF!+'Общая информация'!AA197)</f>
        <v>#REF!</v>
      </c>
    </row>
    <row r="11" spans="3:16" ht="26.4" x14ac:dyDescent="0.3">
      <c r="K11" s="40" t="s">
        <v>447</v>
      </c>
      <c r="L11" s="20" t="s">
        <v>66</v>
      </c>
      <c r="M11" s="3" t="s">
        <v>200</v>
      </c>
      <c r="N11" s="24" t="s">
        <v>504</v>
      </c>
      <c r="O11" s="25" t="s">
        <v>505</v>
      </c>
      <c r="P11" s="121">
        <v>39</v>
      </c>
    </row>
    <row r="12" spans="3:16" x14ac:dyDescent="0.3">
      <c r="K12" s="40" t="s">
        <v>932</v>
      </c>
      <c r="L12" s="20" t="s">
        <v>66</v>
      </c>
      <c r="M12" s="3" t="s">
        <v>947</v>
      </c>
      <c r="N12" s="79">
        <v>41802</v>
      </c>
      <c r="O12" s="108" t="s">
        <v>942</v>
      </c>
      <c r="P12" s="121">
        <v>21</v>
      </c>
    </row>
    <row r="13" spans="3:16" ht="26.4" x14ac:dyDescent="0.3">
      <c r="K13" s="40" t="s">
        <v>637</v>
      </c>
      <c r="L13" s="20" t="s">
        <v>66</v>
      </c>
      <c r="M13" s="3" t="s">
        <v>636</v>
      </c>
      <c r="N13" s="20" t="s">
        <v>633</v>
      </c>
      <c r="O13" s="20">
        <v>3048056</v>
      </c>
      <c r="P13" s="121">
        <v>17</v>
      </c>
    </row>
    <row r="14" spans="3:16" ht="26.4" x14ac:dyDescent="0.3">
      <c r="K14" s="40" t="s">
        <v>822</v>
      </c>
      <c r="L14" s="20" t="s">
        <v>66</v>
      </c>
      <c r="M14" s="3" t="s">
        <v>821</v>
      </c>
      <c r="N14" s="138">
        <v>41854</v>
      </c>
      <c r="O14" s="20">
        <v>4067096</v>
      </c>
      <c r="P14" s="121">
        <v>16</v>
      </c>
    </row>
  </sheetData>
  <mergeCells count="2">
    <mergeCell ref="C3:H3"/>
    <mergeCell ref="K3:P3"/>
  </mergeCells>
  <phoneticPr fontId="6" type="noConversion"/>
  <hyperlinks>
    <hyperlink ref="C5" location="П.Ветераны!R6C2" display="РОТТХАРБУРГ РУДЕР ВИНЧ" xr:uid="{00000000-0004-0000-0900-000000000000}"/>
    <hyperlink ref="C6" location="П.Ветераны!R9C2" display="ЯНУШ II С БЕРЕГА ТУРЫ" xr:uid="{00000000-0004-0000-0900-000001000000}"/>
    <hyperlink ref="C7" location="П.Ветераны!R11C2" display="КЕН ИЗ ТВЕРСКОГО ДОМА" xr:uid="{00000000-0004-0000-0900-000002000000}"/>
    <hyperlink ref="C8" location="П.Ветераны!R13C2" display="MAYBACH LUG DE BURG" xr:uid="{00000000-0004-0000-0900-000003000000}"/>
    <hyperlink ref="K5" location="П.Ветераны!R18C2" display="АКИФА ОНИКС КРАША" xr:uid="{00000000-0004-0000-0900-000004000000}"/>
    <hyperlink ref="K6" location="П.Ветераны!R21C2" display="ФЛАЙ ФЛАУ ИТАЛИЯ" xr:uid="{00000000-0004-0000-0900-000005000000}"/>
    <hyperlink ref="K7" location="П.Ветераны!R23C2" display="ФЭЙС ИЗ ТВЕРСКОГО ДОМА" xr:uid="{00000000-0004-0000-0900-000006000000}"/>
    <hyperlink ref="K8" location="П.Ветераны!R25C2" display="ДИНАСТИЯ ЮГРЫ ДЮША" xr:uid="{00000000-0004-0000-0900-000007000000}"/>
    <hyperlink ref="K9" location="П.Ветераны!R28C2" display="МАНТРА ИЗ БОЙКОГО ДОМА" xr:uid="{00000000-0004-0000-0900-000008000000}"/>
    <hyperlink ref="K10" location="П.Ветераны!R31C2" display="FERRUM ENZHEL KLEOPATRA" xr:uid="{00000000-0004-0000-0900-000009000000}"/>
    <hyperlink ref="K11" location="П.Ветераны!R33C2" display="ГРУНЯ С ТОБОЛЬСКОГО ЯРА" xr:uid="{00000000-0004-0000-0900-00000A000000}"/>
    <hyperlink ref="K12" location="П.Ветераны!R35C2" display="VAISING ASSIRIA" xr:uid="{00000000-0004-0000-0900-00000B000000}"/>
    <hyperlink ref="K13" location="П.Ветераны!R37C2" display="РУССЕН РОТТЕНШИЛЬД ЭЛЬМА" xr:uid="{00000000-0004-0000-0900-00000C000000}"/>
    <hyperlink ref="K14" location="П.Ветераны!R39C2" display="АНГЕЛЫ ДОРОГ АФИНА ПАЛЛАДА" xr:uid="{00000000-0004-0000-0900-00000D000000}"/>
  </hyperlinks>
  <pageMargins left="0.7" right="0.7" top="0.75" bottom="0.75" header="0.3" footer="0.3"/>
  <pageSetup paperSize="9" orientation="portrait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Лист2">
    <tabColor theme="6" tint="0.59999389629810485"/>
  </sheetPr>
  <dimension ref="C3:P30"/>
  <sheetViews>
    <sheetView showGridLines="0" zoomScaleNormal="100" workbookViewId="0">
      <selection activeCell="K30" sqref="K30"/>
    </sheetView>
  </sheetViews>
  <sheetFormatPr defaultRowHeight="14.4" x14ac:dyDescent="0.3"/>
  <cols>
    <col min="1" max="1" width="6.44140625" customWidth="1"/>
    <col min="2" max="2" width="4.33203125" customWidth="1"/>
    <col min="3" max="3" width="29.109375" customWidth="1"/>
    <col min="5" max="5" width="25.88671875" customWidth="1"/>
    <col min="6" max="6" width="14.33203125" customWidth="1"/>
    <col min="9" max="9" width="5.109375" customWidth="1"/>
    <col min="10" max="10" width="4" customWidth="1"/>
    <col min="11" max="11" width="40.5546875" customWidth="1"/>
    <col min="13" max="13" width="24.44140625" customWidth="1"/>
    <col min="14" max="14" width="12.88671875" customWidth="1"/>
  </cols>
  <sheetData>
    <row r="3" spans="3:16" ht="25.8" x14ac:dyDescent="0.3">
      <c r="C3" s="321" t="s">
        <v>982</v>
      </c>
      <c r="D3" s="321"/>
      <c r="E3" s="321"/>
      <c r="F3" s="321"/>
      <c r="G3" s="321"/>
      <c r="H3" s="321"/>
      <c r="K3" s="322" t="s">
        <v>981</v>
      </c>
      <c r="L3" s="322"/>
      <c r="M3" s="322"/>
      <c r="N3" s="322"/>
      <c r="O3" s="322"/>
      <c r="P3" s="322"/>
    </row>
    <row r="4" spans="3:16" ht="43.2" x14ac:dyDescent="0.3">
      <c r="C4" s="137" t="s">
        <v>1</v>
      </c>
      <c r="D4" s="137" t="s">
        <v>21</v>
      </c>
      <c r="E4" s="137" t="s">
        <v>2</v>
      </c>
      <c r="F4" s="137" t="s">
        <v>3</v>
      </c>
      <c r="G4" s="137" t="s">
        <v>4</v>
      </c>
      <c r="H4" s="137" t="s">
        <v>978</v>
      </c>
      <c r="K4" s="137" t="s">
        <v>1</v>
      </c>
      <c r="L4" s="137" t="s">
        <v>21</v>
      </c>
      <c r="M4" s="137" t="s">
        <v>2</v>
      </c>
      <c r="N4" s="137" t="s">
        <v>3</v>
      </c>
      <c r="O4" s="137" t="s">
        <v>4</v>
      </c>
      <c r="P4" s="137" t="s">
        <v>978</v>
      </c>
    </row>
    <row r="5" spans="3:16" x14ac:dyDescent="0.3">
      <c r="C5" s="151" t="s">
        <v>388</v>
      </c>
      <c r="D5" s="20" t="s">
        <v>67</v>
      </c>
      <c r="E5" s="3" t="s">
        <v>344</v>
      </c>
      <c r="F5" s="79">
        <v>44300</v>
      </c>
      <c r="G5" s="108" t="s">
        <v>145</v>
      </c>
      <c r="H5" s="134" t="e">
        <f>SUM('Общая информация'!#REF!+'Общая информация'!#REF!*2+'Общая информация'!#REF!*2+'Общая информация'!#REF!+'Общая информация'!#REF!+'Общая информация'!#REF!*2+'Общая информация'!#REF!*2+'Общая информация'!#REF!)</f>
        <v>#REF!</v>
      </c>
      <c r="K5" s="153" t="s">
        <v>92</v>
      </c>
      <c r="L5" s="20" t="s">
        <v>66</v>
      </c>
      <c r="M5" s="3" t="s">
        <v>100</v>
      </c>
      <c r="N5" s="3" t="s">
        <v>414</v>
      </c>
      <c r="O5" s="3">
        <v>6221712</v>
      </c>
      <c r="P5" s="133" t="e">
        <f>SUM('Общая информация'!#REF!+'Общая информация'!#REF!+'Общая информация'!#REF!*2+'Общая информация'!#REF!+'Общая информация'!#REF!*2)</f>
        <v>#REF!</v>
      </c>
    </row>
    <row r="6" spans="3:16" x14ac:dyDescent="0.3">
      <c r="C6" s="153" t="s">
        <v>261</v>
      </c>
      <c r="D6" s="20" t="s">
        <v>67</v>
      </c>
      <c r="E6" s="3" t="s">
        <v>70</v>
      </c>
      <c r="F6" s="24">
        <v>44235</v>
      </c>
      <c r="G6" s="25" t="s">
        <v>232</v>
      </c>
      <c r="H6" s="133" t="e">
        <f>SUM('Общая информация'!#REF!+'Общая информация'!#REF!+'Общая информация'!#REF!*2+'Общая информация'!#REF!*2+'Общая информация'!#REF!)</f>
        <v>#REF!</v>
      </c>
      <c r="K6" s="155" t="s">
        <v>274</v>
      </c>
      <c r="L6" s="20" t="s">
        <v>66</v>
      </c>
      <c r="M6" s="3" t="s">
        <v>117</v>
      </c>
      <c r="N6" s="79">
        <v>44405</v>
      </c>
      <c r="O6" s="108" t="s">
        <v>244</v>
      </c>
      <c r="P6" s="134" t="e">
        <f>SUM('Общая информация'!#REF!+'Общая информация'!#REF!+'Общая информация'!#REF!+'Общая информация'!#REF!+'Общая информация'!#REF!)</f>
        <v>#REF!</v>
      </c>
    </row>
    <row r="7" spans="3:16" ht="18" customHeight="1" x14ac:dyDescent="0.3">
      <c r="C7" s="155" t="s">
        <v>649</v>
      </c>
      <c r="D7" s="20" t="s">
        <v>67</v>
      </c>
      <c r="E7" s="3" t="s">
        <v>687</v>
      </c>
      <c r="F7" s="79">
        <v>44503</v>
      </c>
      <c r="G7" s="108" t="s">
        <v>660</v>
      </c>
      <c r="H7" s="134" t="e">
        <f>SUM('Общая информация'!#REF!+'Общая информация'!#REF!*2+'Общая информация'!#REF!*2)</f>
        <v>#REF!</v>
      </c>
      <c r="K7" s="153" t="s">
        <v>131</v>
      </c>
      <c r="L7" s="20" t="s">
        <v>66</v>
      </c>
      <c r="M7" s="3" t="s">
        <v>72</v>
      </c>
      <c r="N7" s="79">
        <v>44342</v>
      </c>
      <c r="O7" s="108" t="s">
        <v>133</v>
      </c>
      <c r="P7" s="134">
        <v>217</v>
      </c>
    </row>
    <row r="8" spans="3:16" x14ac:dyDescent="0.3">
      <c r="C8" s="156" t="s">
        <v>387</v>
      </c>
      <c r="D8" s="20" t="s">
        <v>67</v>
      </c>
      <c r="E8" s="3" t="s">
        <v>100</v>
      </c>
      <c r="F8" s="138">
        <v>44290</v>
      </c>
      <c r="G8" s="20">
        <v>6222419</v>
      </c>
      <c r="H8" s="148" t="e">
        <f>SUM('Общая информация'!#REF!+'Общая информация'!#REF!+'Общая информация'!#REF!+'Общая информация'!#REF!+'Общая информация'!#REF!+'Общая информация'!#REF!)</f>
        <v>#REF!</v>
      </c>
      <c r="K8" s="162" t="s">
        <v>201</v>
      </c>
      <c r="L8" s="20" t="s">
        <v>66</v>
      </c>
      <c r="M8" s="3" t="s">
        <v>744</v>
      </c>
      <c r="N8" s="79">
        <v>44283</v>
      </c>
      <c r="O8" s="108" t="s">
        <v>180</v>
      </c>
      <c r="P8" s="134" t="e">
        <f>SUM('Общая информация'!#REF!+'Общая информация'!#REF!*2+'Общая информация'!#REF!+'Общая информация'!AA18*2)</f>
        <v>#REF!</v>
      </c>
    </row>
    <row r="9" spans="3:16" ht="16.5" customHeight="1" x14ac:dyDescent="0.3">
      <c r="C9" s="153" t="s">
        <v>213</v>
      </c>
      <c r="D9" s="20" t="s">
        <v>67</v>
      </c>
      <c r="E9" s="3" t="s">
        <v>688</v>
      </c>
      <c r="F9" s="76">
        <v>44267</v>
      </c>
      <c r="G9" s="77" t="s">
        <v>781</v>
      </c>
      <c r="H9" s="146" t="e">
        <f>SUM('Общая информация'!#REF!+'Общая информация'!#REF!+'Общая информация'!#REF!*2)</f>
        <v>#REF!</v>
      </c>
      <c r="K9" s="155" t="s">
        <v>776</v>
      </c>
      <c r="L9" s="20" t="s">
        <v>66</v>
      </c>
      <c r="M9" s="3" t="s">
        <v>687</v>
      </c>
      <c r="N9" s="79">
        <v>44503</v>
      </c>
      <c r="O9" s="108" t="s">
        <v>786</v>
      </c>
      <c r="P9" s="134" t="e">
        <f>SUM('Общая информация'!#REF!+'Общая информация'!#REF!*2)</f>
        <v>#REF!</v>
      </c>
    </row>
    <row r="10" spans="3:16" ht="22.5" customHeight="1" x14ac:dyDescent="0.3">
      <c r="C10" s="153" t="s">
        <v>89</v>
      </c>
      <c r="D10" s="20" t="s">
        <v>67</v>
      </c>
      <c r="E10" s="3" t="s">
        <v>29</v>
      </c>
      <c r="F10" s="24" t="s">
        <v>459</v>
      </c>
      <c r="G10" s="25" t="s">
        <v>459</v>
      </c>
      <c r="H10" s="133" t="e">
        <f>SUM('Общая информация'!#REF!*2+'Общая информация'!#REF!*3)</f>
        <v>#REF!</v>
      </c>
      <c r="K10" s="153" t="s">
        <v>279</v>
      </c>
      <c r="L10" s="20" t="s">
        <v>66</v>
      </c>
      <c r="M10" s="3" t="s">
        <v>97</v>
      </c>
      <c r="N10" s="76" t="s">
        <v>835</v>
      </c>
      <c r="O10" s="77">
        <v>6226175</v>
      </c>
      <c r="P10" s="146" t="e">
        <f>SUM('Общая информация'!#REF!+'Общая информация'!#REF!+'Общая информация'!#REF!)</f>
        <v>#REF!</v>
      </c>
    </row>
    <row r="11" spans="3:16" x14ac:dyDescent="0.3">
      <c r="C11" s="153" t="s">
        <v>322</v>
      </c>
      <c r="D11" s="20" t="s">
        <v>67</v>
      </c>
      <c r="E11" s="3" t="s">
        <v>344</v>
      </c>
      <c r="F11" s="76">
        <v>44300</v>
      </c>
      <c r="G11" s="77" t="s">
        <v>329</v>
      </c>
      <c r="H11" s="146" t="e">
        <f>SUM('Общая информация'!#REF!*2+'Общая информация'!#REF!*2+'Общая информация'!#REF!)</f>
        <v>#REF!</v>
      </c>
      <c r="K11" s="151" t="s">
        <v>579</v>
      </c>
      <c r="L11" s="20" t="s">
        <v>66</v>
      </c>
      <c r="M11" s="3" t="s">
        <v>68</v>
      </c>
      <c r="N11" s="24">
        <v>44214</v>
      </c>
      <c r="O11" s="25" t="s">
        <v>250</v>
      </c>
      <c r="P11" s="121">
        <v>92</v>
      </c>
    </row>
    <row r="12" spans="3:16" ht="15.75" customHeight="1" x14ac:dyDescent="0.3">
      <c r="C12" s="153" t="s">
        <v>212</v>
      </c>
      <c r="D12" s="20" t="s">
        <v>67</v>
      </c>
      <c r="E12" s="3" t="s">
        <v>76</v>
      </c>
      <c r="F12" s="24">
        <v>44288</v>
      </c>
      <c r="G12" s="25" t="s">
        <v>233</v>
      </c>
      <c r="H12" s="133" t="e">
        <f>SUM('Общая информация'!#REF!+'Общая информация'!#REF!)</f>
        <v>#REF!</v>
      </c>
      <c r="K12" s="153" t="s">
        <v>158</v>
      </c>
      <c r="L12" s="3" t="s">
        <v>66</v>
      </c>
      <c r="M12" s="3" t="s">
        <v>41</v>
      </c>
      <c r="N12" s="96">
        <v>44250</v>
      </c>
      <c r="O12" s="107" t="s">
        <v>183</v>
      </c>
      <c r="P12" s="135">
        <v>71</v>
      </c>
    </row>
    <row r="13" spans="3:16" ht="24.75" customHeight="1" x14ac:dyDescent="0.3">
      <c r="C13" s="155" t="s">
        <v>260</v>
      </c>
      <c r="D13" s="20" t="s">
        <v>67</v>
      </c>
      <c r="E13" s="3" t="s">
        <v>117</v>
      </c>
      <c r="F13" s="79">
        <v>44308</v>
      </c>
      <c r="G13" s="108" t="s">
        <v>230</v>
      </c>
      <c r="H13" s="134" t="e">
        <f>SUM('Общая информация'!#REF!+'Общая информация'!#REF!)</f>
        <v>#REF!</v>
      </c>
      <c r="K13" s="156" t="s">
        <v>325</v>
      </c>
      <c r="L13" s="20" t="s">
        <v>66</v>
      </c>
      <c r="M13" s="3" t="s">
        <v>819</v>
      </c>
      <c r="N13" s="139">
        <v>44263</v>
      </c>
      <c r="O13" s="20" t="s">
        <v>814</v>
      </c>
      <c r="P13" s="134">
        <v>65</v>
      </c>
    </row>
    <row r="14" spans="3:16" x14ac:dyDescent="0.3">
      <c r="C14" s="158" t="s">
        <v>510</v>
      </c>
      <c r="D14" s="20" t="s">
        <v>67</v>
      </c>
      <c r="E14" s="3" t="s">
        <v>511</v>
      </c>
      <c r="F14" s="56">
        <v>44348</v>
      </c>
      <c r="G14" s="49">
        <v>6229077</v>
      </c>
      <c r="H14" s="121" t="e">
        <f>SUM('Общая информация'!#REF!+'Общая информация'!#REF!*2)</f>
        <v>#REF!</v>
      </c>
      <c r="K14" s="151" t="s">
        <v>118</v>
      </c>
      <c r="L14" s="20" t="s">
        <v>66</v>
      </c>
      <c r="M14" s="3" t="s">
        <v>68</v>
      </c>
      <c r="N14" s="24">
        <v>44263</v>
      </c>
      <c r="O14" s="25" t="s">
        <v>113</v>
      </c>
      <c r="P14" s="133">
        <v>60</v>
      </c>
    </row>
    <row r="15" spans="3:16" ht="24" customHeight="1" x14ac:dyDescent="0.3">
      <c r="C15" s="153" t="s">
        <v>150</v>
      </c>
      <c r="D15" s="20" t="s">
        <v>67</v>
      </c>
      <c r="E15" s="3" t="s">
        <v>91</v>
      </c>
      <c r="F15" s="76" t="s">
        <v>451</v>
      </c>
      <c r="G15" s="77" t="s">
        <v>452</v>
      </c>
      <c r="H15" s="146" t="e">
        <f>SUM('Общая информация'!#REF!+'Общая информация'!#REF!)</f>
        <v>#REF!</v>
      </c>
      <c r="K15" s="153" t="s">
        <v>656</v>
      </c>
      <c r="L15" s="20" t="s">
        <v>66</v>
      </c>
      <c r="M15" s="3" t="s">
        <v>73</v>
      </c>
      <c r="N15" s="79">
        <v>44348</v>
      </c>
      <c r="O15" s="108" t="s">
        <v>672</v>
      </c>
      <c r="P15" s="134">
        <v>57</v>
      </c>
    </row>
    <row r="16" spans="3:16" x14ac:dyDescent="0.3">
      <c r="C16" s="155" t="s">
        <v>259</v>
      </c>
      <c r="D16" s="20" t="s">
        <v>67</v>
      </c>
      <c r="E16" s="3" t="s">
        <v>839</v>
      </c>
      <c r="F16" s="79">
        <v>44529</v>
      </c>
      <c r="G16" s="108" t="s">
        <v>952</v>
      </c>
      <c r="H16" s="134">
        <f>SUM('Общая информация'!AA44+'Общая информация'!AA73)</f>
        <v>80</v>
      </c>
      <c r="K16" s="155" t="s">
        <v>919</v>
      </c>
      <c r="L16" s="20" t="s">
        <v>66</v>
      </c>
      <c r="M16" s="3" t="s">
        <v>424</v>
      </c>
      <c r="N16" s="79">
        <v>44300</v>
      </c>
      <c r="O16" s="108" t="s">
        <v>899</v>
      </c>
      <c r="P16" s="133">
        <v>41</v>
      </c>
    </row>
    <row r="17" spans="3:16" ht="26.4" x14ac:dyDescent="0.3">
      <c r="C17" s="153" t="s">
        <v>151</v>
      </c>
      <c r="D17" s="3" t="s">
        <v>67</v>
      </c>
      <c r="E17" s="3" t="s">
        <v>73</v>
      </c>
      <c r="F17" s="96">
        <v>44319</v>
      </c>
      <c r="G17" s="107" t="s">
        <v>165</v>
      </c>
      <c r="H17" s="135">
        <v>32</v>
      </c>
      <c r="K17" s="155" t="s">
        <v>878</v>
      </c>
      <c r="L17" s="20" t="s">
        <v>66</v>
      </c>
      <c r="M17" s="3" t="s">
        <v>73</v>
      </c>
      <c r="N17" s="79">
        <v>44477</v>
      </c>
      <c r="O17" s="108" t="s">
        <v>897</v>
      </c>
      <c r="P17" s="133">
        <v>41</v>
      </c>
    </row>
    <row r="18" spans="3:16" ht="26.4" x14ac:dyDescent="0.3">
      <c r="C18" s="155" t="s">
        <v>532</v>
      </c>
      <c r="D18" s="20" t="s">
        <v>67</v>
      </c>
      <c r="E18" s="3" t="s">
        <v>44</v>
      </c>
      <c r="F18" s="79">
        <v>44576</v>
      </c>
      <c r="G18" s="108" t="s">
        <v>935</v>
      </c>
      <c r="H18" s="134">
        <v>29</v>
      </c>
      <c r="K18" s="153" t="s">
        <v>439</v>
      </c>
      <c r="L18" s="20" t="s">
        <v>66</v>
      </c>
      <c r="M18" s="3" t="s">
        <v>521</v>
      </c>
      <c r="N18" s="24" t="s">
        <v>481</v>
      </c>
      <c r="O18" s="25" t="s">
        <v>482</v>
      </c>
      <c r="P18" s="133">
        <v>39</v>
      </c>
    </row>
    <row r="19" spans="3:16" ht="16.5" customHeight="1" x14ac:dyDescent="0.3">
      <c r="C19" s="153" t="s">
        <v>823</v>
      </c>
      <c r="D19" s="20" t="s">
        <v>67</v>
      </c>
      <c r="E19" s="3" t="s">
        <v>91</v>
      </c>
      <c r="F19" s="76" t="s">
        <v>828</v>
      </c>
      <c r="G19" s="77" t="s">
        <v>829</v>
      </c>
      <c r="H19" s="146">
        <v>24</v>
      </c>
      <c r="K19" s="153" t="s">
        <v>440</v>
      </c>
      <c r="L19" s="20" t="s">
        <v>66</v>
      </c>
      <c r="M19" s="3" t="s">
        <v>522</v>
      </c>
      <c r="N19" s="24" t="s">
        <v>483</v>
      </c>
      <c r="O19" s="25" t="s">
        <v>484</v>
      </c>
      <c r="P19" s="133">
        <v>39</v>
      </c>
    </row>
    <row r="20" spans="3:16" x14ac:dyDescent="0.3">
      <c r="C20" s="153" t="s">
        <v>647</v>
      </c>
      <c r="D20" s="20" t="s">
        <v>67</v>
      </c>
      <c r="E20" s="3" t="s">
        <v>636</v>
      </c>
      <c r="F20" s="20" t="s">
        <v>488</v>
      </c>
      <c r="G20" s="20" t="s">
        <v>611</v>
      </c>
      <c r="H20" s="148">
        <v>17</v>
      </c>
      <c r="K20" s="153" t="s">
        <v>109</v>
      </c>
      <c r="L20" s="3" t="s">
        <v>66</v>
      </c>
      <c r="M20" s="3" t="s">
        <v>108</v>
      </c>
      <c r="N20" s="96">
        <v>44274</v>
      </c>
      <c r="O20" s="107" t="s">
        <v>179</v>
      </c>
      <c r="P20" s="135">
        <v>32</v>
      </c>
    </row>
    <row r="21" spans="3:16" ht="18" customHeight="1" x14ac:dyDescent="0.3">
      <c r="C21" s="155" t="s">
        <v>319</v>
      </c>
      <c r="D21" s="20" t="s">
        <v>67</v>
      </c>
      <c r="E21" s="3" t="s">
        <v>44</v>
      </c>
      <c r="F21" s="79">
        <v>44576</v>
      </c>
      <c r="G21" s="108" t="s">
        <v>326</v>
      </c>
      <c r="H21" s="134">
        <v>8</v>
      </c>
      <c r="K21" s="155" t="s">
        <v>538</v>
      </c>
      <c r="L21" s="20" t="s">
        <v>66</v>
      </c>
      <c r="M21" s="3" t="s">
        <v>429</v>
      </c>
      <c r="N21" s="79">
        <v>44568</v>
      </c>
      <c r="O21" s="108" t="s">
        <v>937</v>
      </c>
      <c r="P21" s="134">
        <v>29</v>
      </c>
    </row>
    <row r="22" spans="3:16" x14ac:dyDescent="0.3">
      <c r="C22" s="161" t="s">
        <v>587</v>
      </c>
      <c r="D22" s="20" t="s">
        <v>67</v>
      </c>
      <c r="E22" s="3" t="s">
        <v>973</v>
      </c>
      <c r="F22" s="24">
        <v>44235</v>
      </c>
      <c r="G22" s="20">
        <v>6098643</v>
      </c>
      <c r="H22" s="148">
        <v>8</v>
      </c>
      <c r="K22" s="155" t="s">
        <v>539</v>
      </c>
      <c r="L22" s="20" t="s">
        <v>66</v>
      </c>
      <c r="M22" s="3" t="s">
        <v>578</v>
      </c>
      <c r="N22" s="79">
        <v>44459</v>
      </c>
      <c r="O22" s="108" t="s">
        <v>556</v>
      </c>
      <c r="P22" s="134">
        <v>29</v>
      </c>
    </row>
    <row r="23" spans="3:16" x14ac:dyDescent="0.3">
      <c r="J23" s="150"/>
      <c r="K23" s="158" t="s">
        <v>737</v>
      </c>
      <c r="L23" s="20" t="s">
        <v>66</v>
      </c>
      <c r="M23" s="3" t="s">
        <v>738</v>
      </c>
      <c r="N23" s="140">
        <v>44388</v>
      </c>
      <c r="O23" s="49" t="s">
        <v>728</v>
      </c>
      <c r="P23" s="121">
        <v>26</v>
      </c>
    </row>
    <row r="24" spans="3:16" x14ac:dyDescent="0.3">
      <c r="J24" s="150"/>
      <c r="K24" s="158" t="s">
        <v>739</v>
      </c>
      <c r="L24" s="20" t="s">
        <v>66</v>
      </c>
      <c r="M24" s="3" t="s">
        <v>108</v>
      </c>
      <c r="N24" s="140">
        <v>44294</v>
      </c>
      <c r="O24" s="49" t="s">
        <v>729</v>
      </c>
      <c r="P24" s="121">
        <v>26</v>
      </c>
    </row>
    <row r="25" spans="3:16" x14ac:dyDescent="0.3">
      <c r="J25" s="150"/>
      <c r="K25" s="155" t="s">
        <v>437</v>
      </c>
      <c r="L25" s="20" t="s">
        <v>66</v>
      </c>
      <c r="M25" s="3" t="s">
        <v>517</v>
      </c>
      <c r="N25" s="79">
        <v>44528</v>
      </c>
      <c r="O25" s="108" t="s">
        <v>858</v>
      </c>
      <c r="P25" s="134">
        <v>24</v>
      </c>
    </row>
    <row r="26" spans="3:16" x14ac:dyDescent="0.3">
      <c r="J26" s="150"/>
      <c r="K26" s="153" t="s">
        <v>644</v>
      </c>
      <c r="L26" s="20" t="s">
        <v>66</v>
      </c>
      <c r="M26" s="3" t="s">
        <v>636</v>
      </c>
      <c r="N26" s="20" t="s">
        <v>622</v>
      </c>
      <c r="O26" s="20" t="s">
        <v>623</v>
      </c>
      <c r="P26" s="148">
        <v>17</v>
      </c>
    </row>
    <row r="27" spans="3:16" x14ac:dyDescent="0.3">
      <c r="J27" s="150"/>
      <c r="K27" s="153" t="s">
        <v>293</v>
      </c>
      <c r="L27" s="20" t="s">
        <v>66</v>
      </c>
      <c r="M27" s="3" t="s">
        <v>316</v>
      </c>
      <c r="N27" s="96">
        <v>44230</v>
      </c>
      <c r="O27" s="107" t="s">
        <v>305</v>
      </c>
      <c r="P27" s="135">
        <v>12</v>
      </c>
    </row>
    <row r="28" spans="3:16" x14ac:dyDescent="0.3">
      <c r="J28" s="150"/>
      <c r="K28" s="161" t="s">
        <v>591</v>
      </c>
      <c r="L28" s="20" t="s">
        <v>66</v>
      </c>
      <c r="M28" s="3" t="s">
        <v>601</v>
      </c>
      <c r="N28" s="24">
        <v>44321</v>
      </c>
      <c r="O28" s="20" t="s">
        <v>595</v>
      </c>
      <c r="P28" s="148">
        <v>8</v>
      </c>
    </row>
    <row r="29" spans="3:16" x14ac:dyDescent="0.3">
      <c r="J29" s="150"/>
      <c r="K29" s="161" t="s">
        <v>590</v>
      </c>
      <c r="L29" s="20" t="s">
        <v>66</v>
      </c>
      <c r="M29" s="3" t="s">
        <v>601</v>
      </c>
      <c r="N29" s="24">
        <v>44371</v>
      </c>
      <c r="O29" s="20">
        <v>6410406</v>
      </c>
      <c r="P29" s="148">
        <v>8</v>
      </c>
    </row>
    <row r="30" spans="3:16" x14ac:dyDescent="0.3">
      <c r="J30" s="150"/>
      <c r="K30" s="155" t="s">
        <v>923</v>
      </c>
      <c r="L30" s="20" t="s">
        <v>66</v>
      </c>
      <c r="M30" s="3"/>
      <c r="N30" s="79">
        <v>44429</v>
      </c>
      <c r="O30" s="108" t="s">
        <v>926</v>
      </c>
      <c r="P30" s="134">
        <v>8</v>
      </c>
    </row>
  </sheetData>
  <mergeCells count="2">
    <mergeCell ref="C3:H3"/>
    <mergeCell ref="K3:P3"/>
  </mergeCells>
  <phoneticPr fontId="6" type="noConversion"/>
  <hyperlinks>
    <hyperlink ref="C5" location="П.Юниоры!R10C2" display="ЗИ ЗИ ТОП ОФ МЕЛЕНХАУС" xr:uid="{00000000-0004-0000-0A00-000000000000}"/>
    <hyperlink ref="C6" location="П.Юниоры!R16C2" display="РОТФАРТ УРАЙ" xr:uid="{00000000-0004-0000-0A00-000001000000}"/>
    <hyperlink ref="C7" location="П.Юниоры!R20C2" display="TK'S IDEAL" xr:uid="{00000000-0004-0000-0A00-000002000000}"/>
    <hyperlink ref="C8" location="П.Юниоры!R27C2" display="БАТЫР С ТАНАИСА" xr:uid="{00000000-0004-0000-0A00-000003000000}"/>
    <hyperlink ref="C9" location="П.Юниоры!R31C2" display="ХОТРЕЙН ЛИНКОЛЬН" xr:uid="{00000000-0004-0000-0A00-000004000000}"/>
    <hyperlink ref="C10" location="П.Юниоры!R35C2" display="ВИНД ОФ ЧЕЙНЖ ФОМ ХАУС ХЕЛЕН" xr:uid="{00000000-0004-0000-0A00-000005000000}"/>
    <hyperlink ref="C11" location="П.Юниоры!R39C2" display="ЗАХАР ОФ МЕЛЕНХАУС" xr:uid="{00000000-0004-0000-0A00-000006000000}"/>
    <hyperlink ref="C12" location="П.Юниоры!R42C2" display="БОСТОН ВОН ХАУС БЕЛОГОРИЕ" xr:uid="{00000000-0004-0000-0A00-000007000000}"/>
    <hyperlink ref="C13" location="П.Юниоры!R45C2" display="МАСТЕР ИЗ ДОМА ШВЕДОВЫХ" xr:uid="{00000000-0004-0000-0A00-000008000000}"/>
    <hyperlink ref="C14" location="П.Юниоры!R48C2" display="ЭРРОН БЛЭК ИЗ КУРГАН ГРАДА" xr:uid="{00000000-0004-0000-0A00-000009000000}"/>
    <hyperlink ref="C15" location="П.Юниоры!R51C2" display="ПЛУТО ПРАЙМ С БЕРЕГА ТУРЫ" xr:uid="{00000000-0004-0000-0A00-00000A000000}"/>
    <hyperlink ref="C16" location="П.Юниоры!R54C2" display="ФЛАЙ ФЛАУ МЕГЛИН" xr:uid="{00000000-0004-0000-0A00-00000B000000}"/>
    <hyperlink ref="C17" location="П.Юниоры!R56C2" display="ЖОЙСЕН ЖАК С БЕРЕГА ТУРЫ" xr:uid="{00000000-0004-0000-0A00-00000C000000}"/>
    <hyperlink ref="C18" location="П.Юниоры!R58C2" display="ТАНГАР ИЗ ТВЕРСКОГО ДОМА" xr:uid="{00000000-0004-0000-0A00-00000D000000}"/>
    <hyperlink ref="C19" location="П.Юниоры!R60C2" display="НИЛЬСОН КИНГ С БЕРЕГА ТУРЫ" xr:uid="{00000000-0004-0000-0A00-00000E000000}"/>
    <hyperlink ref="C20" location="П.Юниоры!R62C2" display="РУССЕН РОТТЕНШИЛЬД ТОРН" xr:uid="{00000000-0004-0000-0A00-00000F000000}"/>
    <hyperlink ref="C21" location="П.Юниоры!R64C2" display="ТАНАС ИЗ ТВЕРСКОГО ДОМА" xr:uid="{00000000-0004-0000-0A00-000010000000}"/>
    <hyperlink ref="C22" location="П.Юниоры!R66C2" display="ХЭД ШИКО КУЧУМ" xr:uid="{00000000-0004-0000-0A00-000011000000}"/>
    <hyperlink ref="K5" location="П.Юниоры!R72C2" display="АКИРА РУС ШВАРЦМЕЙСТЕР С ТАНАИСА" xr:uid="{00000000-0004-0000-0A00-000012000000}"/>
    <hyperlink ref="K6" location="П.Юниоры!R78C2" display="НИКА ИЗ ДОМА ШВЕДОВЫХ" xr:uid="{00000000-0004-0000-0A00-000013000000}"/>
    <hyperlink ref="K7" location="П.Юниоры!R83C2" display="ЧИКСА ИЗ ДОМА ТОРРА" xr:uid="{00000000-0004-0000-0A00-000014000000}"/>
    <hyperlink ref="K8" location="П.Юниоры!R88C11" display="РОТТВЕСТХАУС ЖАКЛИН" xr:uid="{00000000-0004-0000-0A00-000015000000}"/>
    <hyperlink ref="K9" location="П.Юниоры!R91C2" display="TK'S INFINITY" xr:uid="{00000000-0004-0000-0A00-000016000000}"/>
    <hyperlink ref="K10" location="П.Юниоры!R95C2" display="ТИМ ВОЛЬФГАНГ ВАНГА" xr:uid="{00000000-0004-0000-0A00-000017000000}"/>
    <hyperlink ref="K11" location="П.Юниоры!R98C2" display="ФЛАЙ ФЛАУ ЖАР-ПТИЦА ЭЛЕН" xr:uid="{00000000-0004-0000-0A00-000018000000}"/>
    <hyperlink ref="K12" location="П.Юниоры!R101C2" display="ОЛЬБУРД СТЕФАНКА ДЛЯ ДИНАСТИЯ ЮГРЫ" xr:uid="{00000000-0004-0000-0A00-000019000000}"/>
    <hyperlink ref="K13" location="П.Юниоры!R104C2" display="МАРВЛАД ЗЕНТАУРА БРЕЙТ" xr:uid="{00000000-0004-0000-0A00-00001A000000}"/>
    <hyperlink ref="K14" location="П.Юниоры!R107C2" display="ФЛАЙ ФЛАУ КЛАВА КОКА" xr:uid="{00000000-0004-0000-0A00-00001B000000}"/>
    <hyperlink ref="K15" location="П.Юниоры!R109C2" display="КАЛИСТО КИАРА С БЕРЕГА ТУРЫ" xr:uid="{00000000-0004-0000-0A00-00001C000000}"/>
    <hyperlink ref="K16" location="П.Юниоры!R111C2" display="ЗАРИН ОФ МЕЛЕНХАУС" xr:uid="{00000000-0004-0000-0A00-00001D000000}"/>
    <hyperlink ref="K17" location="П.Юниоры!R113C2" display="НИКОЛЬ МИЛЕДИ С БЕРЕГА ТУРЫ" xr:uid="{00000000-0004-0000-0A00-00001E000000}"/>
    <hyperlink ref="K18" location="П.Юниоры!R115C2" display="ДАШЕРРИ ФРОМ ХАУС НАТТИМ" xr:uid="{00000000-0004-0000-0A00-00001F000000}"/>
    <hyperlink ref="K19" location="П.Юниоры!R117C2" display="ОНЛИ Ю ОФ САНКТУМ" xr:uid="{00000000-0004-0000-0A00-000020000000}"/>
    <hyperlink ref="K20" location="П.Юниоры!R119C2" display="ЦАПТОР СОУЛ АПРИОРИ" xr:uid="{00000000-0004-0000-0A00-000021000000}"/>
    <hyperlink ref="K21" location="П.Юниоры!R121C2" display="АКСЛЕН ВАРНА" xr:uid="{00000000-0004-0000-0A00-000022000000}"/>
    <hyperlink ref="K22" location="П.Юниоры!R123C2" display="АКСЛЕН ЧЕРНИКА" xr:uid="{00000000-0004-0000-0A00-000023000000}"/>
    <hyperlink ref="K23" location="П.Юниоры!R125C2" display="АФСАТИ ЮНОНА" xr:uid="{00000000-0004-0000-0A00-000024000000}"/>
    <hyperlink ref="K24" location="П.Юниоры!R127C2" display="ЦАПТОР СОУЛ ЕГОЗА" xr:uid="{00000000-0004-0000-0A00-000025000000}"/>
    <hyperlink ref="K25" location="П.Юниоры!R129C2" display="АНАКОНДА ВОМ ХАУС АЛЕКС" xr:uid="{00000000-0004-0000-0A00-000026000000}"/>
    <hyperlink ref="K26" location="П.Юниоры!R131C2" display="РУССЕН РОТТЕНШИЛЬД УМБЕРТА" xr:uid="{00000000-0004-0000-0A00-000027000000}"/>
    <hyperlink ref="K27" location="П.Юниоры!R133C2" display="ЭКСТРА ГЛОСС ЛЮКА" xr:uid="{00000000-0004-0000-0A00-000028000000}"/>
    <hyperlink ref="K28" location="П.Юниоры!R135C2" display="СОКРОВИЩЕ АЛЕКСЫ ИВЕРИЯ" xr:uid="{00000000-0004-0000-0A00-000029000000}"/>
    <hyperlink ref="K29" location="П.Юниоры!R137C2" display="СОКРОВИЩЕ АЛЕКСЫ КАТРИНА" xr:uid="{00000000-0004-0000-0A00-00002A000000}"/>
    <hyperlink ref="K30" location="П.Юниоры!R139C2" display="ХАЙНРИКЕ СЕЛМА" xr:uid="{00000000-0004-0000-0A00-00002B000000}"/>
  </hyperlinks>
  <pageMargins left="0.7" right="0.7" top="0.75" bottom="0.75" header="0.3" footer="0.3"/>
  <pageSetup paperSize="9" orientation="portrait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Лист3">
    <tabColor theme="5" tint="0.59999389629810485"/>
  </sheetPr>
  <dimension ref="B3:O44"/>
  <sheetViews>
    <sheetView showGridLines="0" topLeftCell="A9" zoomScaleNormal="100" workbookViewId="0">
      <selection activeCell="B44" sqref="B44"/>
    </sheetView>
  </sheetViews>
  <sheetFormatPr defaultRowHeight="14.4" x14ac:dyDescent="0.3"/>
  <cols>
    <col min="1" max="1" width="11.33203125" customWidth="1"/>
    <col min="2" max="2" width="26.109375" customWidth="1"/>
    <col min="3" max="3" width="17.109375" customWidth="1"/>
    <col min="4" max="4" width="18.88671875" customWidth="1"/>
    <col min="5" max="5" width="12.44140625" customWidth="1"/>
    <col min="6" max="6" width="16.33203125" customWidth="1"/>
    <col min="8" max="8" width="6.109375" customWidth="1"/>
    <col min="9" max="9" width="5.5546875" customWidth="1"/>
    <col min="10" max="10" width="28.6640625" customWidth="1"/>
    <col min="11" max="11" width="14" customWidth="1"/>
    <col min="12" max="12" width="20.33203125" customWidth="1"/>
    <col min="13" max="13" width="15.6640625" customWidth="1"/>
  </cols>
  <sheetData>
    <row r="3" spans="2:15" ht="25.8" x14ac:dyDescent="0.5">
      <c r="B3" s="323" t="s">
        <v>979</v>
      </c>
      <c r="C3" s="323"/>
      <c r="D3" s="323"/>
      <c r="E3" s="323"/>
      <c r="F3" s="323"/>
      <c r="G3" s="324"/>
      <c r="J3" s="325" t="s">
        <v>980</v>
      </c>
      <c r="K3" s="325"/>
      <c r="L3" s="325"/>
      <c r="M3" s="325"/>
      <c r="N3" s="325"/>
      <c r="O3" s="325"/>
    </row>
    <row r="4" spans="2:15" ht="43.2" x14ac:dyDescent="0.3">
      <c r="B4" s="149" t="s">
        <v>1</v>
      </c>
      <c r="C4" s="149" t="s">
        <v>21</v>
      </c>
      <c r="D4" s="149" t="s">
        <v>2</v>
      </c>
      <c r="E4" s="149" t="s">
        <v>3</v>
      </c>
      <c r="F4" s="149" t="s">
        <v>4</v>
      </c>
      <c r="G4" s="149" t="s">
        <v>978</v>
      </c>
      <c r="J4" s="137" t="s">
        <v>1</v>
      </c>
      <c r="K4" s="137" t="s">
        <v>21</v>
      </c>
      <c r="L4" s="137" t="s">
        <v>2</v>
      </c>
      <c r="M4" s="137" t="s">
        <v>3</v>
      </c>
      <c r="N4" s="137" t="s">
        <v>4</v>
      </c>
      <c r="O4" s="137" t="s">
        <v>978</v>
      </c>
    </row>
    <row r="5" spans="2:15" x14ac:dyDescent="0.3">
      <c r="B5" s="151" t="s">
        <v>287</v>
      </c>
      <c r="C5" s="20" t="s">
        <v>67</v>
      </c>
      <c r="D5" s="3" t="s">
        <v>41</v>
      </c>
      <c r="E5" s="79">
        <v>44094</v>
      </c>
      <c r="F5" s="108" t="s">
        <v>33</v>
      </c>
      <c r="G5" s="49" t="e">
        <f>SUM('Общая информация'!#REF!+'Общая информация'!#REF!*2+'Общая информация'!#REF!*2+'Общая информация'!#REF!+'Общая информация'!#REF!+'Общая информация'!#REF!+'Общая информация'!#REF!*2+'Общая информация'!#REF!*2)</f>
        <v>#REF!</v>
      </c>
      <c r="J5" s="151" t="s">
        <v>74</v>
      </c>
      <c r="K5" s="20" t="s">
        <v>66</v>
      </c>
      <c r="L5" s="3" t="s">
        <v>41</v>
      </c>
      <c r="M5" s="79">
        <v>43897</v>
      </c>
      <c r="N5" s="108" t="s">
        <v>37</v>
      </c>
      <c r="O5" s="134" t="e">
        <f>SUM('Общая информация'!#REF!+'Общая информация'!#REF!+'Общая информация'!#REF!+'Общая информация'!#REF!+'Общая информация'!#REF!+'Общая информация'!#REF!*2+'Общая информация'!#REF!*2+'Общая информация'!#REF!*2)</f>
        <v>#REF!</v>
      </c>
    </row>
    <row r="6" spans="2:15" x14ac:dyDescent="0.3">
      <c r="B6" s="151" t="s">
        <v>129</v>
      </c>
      <c r="C6" s="20" t="s">
        <v>67</v>
      </c>
      <c r="D6" s="3" t="s">
        <v>70</v>
      </c>
      <c r="E6" s="79">
        <v>43475</v>
      </c>
      <c r="F6" s="108" t="s">
        <v>126</v>
      </c>
      <c r="G6" s="49" t="e">
        <f>SUM('Общая информация'!#REF!+'Общая информация'!#REF!+'Общая информация'!#REF!+'Общая информация'!#REF!*2+'Общая информация'!#REF!*2+'Общая информация'!AA6*2)</f>
        <v>#REF!</v>
      </c>
      <c r="J6" s="151" t="s">
        <v>102</v>
      </c>
      <c r="K6" s="20" t="s">
        <v>66</v>
      </c>
      <c r="L6" s="3" t="s">
        <v>698</v>
      </c>
      <c r="M6" s="79">
        <v>43154</v>
      </c>
      <c r="N6" s="108" t="s">
        <v>101</v>
      </c>
      <c r="O6" s="134" t="e">
        <f>SUM('Общая информация'!#REF!*2+'Общая информация'!#REF!*2+'Общая информация'!#REF!*2+'Общая информация'!#REF!+'Общая информация'!#REF!+'Общая информация'!AA31*2)</f>
        <v>#REF!</v>
      </c>
    </row>
    <row r="7" spans="2:15" ht="18.75" customHeight="1" x14ac:dyDescent="0.3">
      <c r="B7" s="151" t="s">
        <v>69</v>
      </c>
      <c r="C7" s="20" t="s">
        <v>67</v>
      </c>
      <c r="D7" s="3" t="s">
        <v>70</v>
      </c>
      <c r="E7" s="24">
        <v>43475</v>
      </c>
      <c r="F7" s="25" t="s">
        <v>52</v>
      </c>
      <c r="G7" s="49" t="e">
        <f>SUM('Общая информация'!#REF!+'Общая информация'!#REF!*2+'Общая информация'!#REF!*2+'Общая информация'!#REF!+'Общая информация'!#REF!+'Общая информация'!AA5)</f>
        <v>#REF!</v>
      </c>
      <c r="J7" s="151" t="s">
        <v>46</v>
      </c>
      <c r="K7" s="20" t="s">
        <v>66</v>
      </c>
      <c r="L7" s="3" t="s">
        <v>698</v>
      </c>
      <c r="M7" s="79">
        <v>44088</v>
      </c>
      <c r="N7" s="108" t="s">
        <v>57</v>
      </c>
      <c r="O7" s="134" t="e">
        <f>SUM('Общая информация'!#REF!+'Общая информация'!#REF!+'Общая информация'!#REF!+'Общая информация'!#REF!+'Общая информация'!#REF!*2+'Общая информация'!#REF!*2+'Общая информация'!AA28)</f>
        <v>#REF!</v>
      </c>
    </row>
    <row r="8" spans="2:15" ht="21.75" customHeight="1" x14ac:dyDescent="0.3">
      <c r="B8" s="151" t="s">
        <v>347</v>
      </c>
      <c r="C8" s="20" t="s">
        <v>67</v>
      </c>
      <c r="D8" s="3" t="s">
        <v>44</v>
      </c>
      <c r="E8" s="24">
        <v>43823</v>
      </c>
      <c r="F8" s="25" t="s">
        <v>333</v>
      </c>
      <c r="G8" s="49">
        <v>307</v>
      </c>
      <c r="J8" s="151" t="s">
        <v>225</v>
      </c>
      <c r="K8" s="20" t="s">
        <v>66</v>
      </c>
      <c r="L8" s="3" t="s">
        <v>284</v>
      </c>
      <c r="M8" s="24">
        <v>42304</v>
      </c>
      <c r="N8" s="25" t="s">
        <v>63</v>
      </c>
      <c r="O8" s="133" t="e">
        <f>SUM('Общая информация'!#REF!+'Общая информация'!#REF!*2+'Общая информация'!#REF!+'Общая информация'!#REF!)</f>
        <v>#REF!</v>
      </c>
    </row>
    <row r="9" spans="2:15" ht="14.25" customHeight="1" x14ac:dyDescent="0.3">
      <c r="B9" s="151" t="s">
        <v>82</v>
      </c>
      <c r="C9" s="20" t="s">
        <v>67</v>
      </c>
      <c r="D9" s="3" t="s">
        <v>84</v>
      </c>
      <c r="E9" s="24">
        <v>43967</v>
      </c>
      <c r="F9" s="25" t="s">
        <v>83</v>
      </c>
      <c r="G9" s="49" t="e">
        <f>SUM('Общая информация'!#REF!+'Общая информация'!#REF!+'Общая информация'!#REF!+'Общая информация'!#REF!+'Общая информация'!#REF!)</f>
        <v>#REF!</v>
      </c>
      <c r="J9" s="151" t="s">
        <v>120</v>
      </c>
      <c r="K9" s="20" t="s">
        <v>66</v>
      </c>
      <c r="L9" s="3" t="s">
        <v>68</v>
      </c>
      <c r="M9" s="79">
        <v>42765</v>
      </c>
      <c r="N9" s="108" t="s">
        <v>114</v>
      </c>
      <c r="O9" s="134" t="e">
        <f>SUM('Общая информация'!#REF!+'Общая информация'!#REF!+'Общая информация'!#REF!+'Общая информация'!#REF!+'Общая информация'!AA30)</f>
        <v>#REF!</v>
      </c>
    </row>
    <row r="10" spans="2:15" ht="25.5" customHeight="1" x14ac:dyDescent="0.3">
      <c r="B10" s="151" t="s">
        <v>98</v>
      </c>
      <c r="C10" s="20" t="s">
        <v>67</v>
      </c>
      <c r="D10" s="3" t="s">
        <v>87</v>
      </c>
      <c r="E10" s="24" t="s">
        <v>409</v>
      </c>
      <c r="F10" s="25">
        <v>5118115</v>
      </c>
      <c r="G10" s="49" t="e">
        <f>SUM('Общая информация'!#REF!+'Общая информация'!#REF!+'Общая информация'!#REF!+'Общая информация'!#REF!+'Общая информация'!#REF!+'Общая информация'!#REF!)</f>
        <v>#REF!</v>
      </c>
      <c r="J10" s="151" t="s">
        <v>399</v>
      </c>
      <c r="K10" s="20" t="s">
        <v>66</v>
      </c>
      <c r="L10" s="3" t="s">
        <v>72</v>
      </c>
      <c r="M10" s="79">
        <v>43911</v>
      </c>
      <c r="N10" s="108" t="s">
        <v>38</v>
      </c>
      <c r="O10" s="134" t="e">
        <f>SUM('Общая информация'!#REF!+'Общая информация'!#REF!+'Общая информация'!#REF!+'Общая информация'!#REF!)</f>
        <v>#REF!</v>
      </c>
    </row>
    <row r="11" spans="2:15" ht="18.75" customHeight="1" x14ac:dyDescent="0.3">
      <c r="B11" s="151" t="s">
        <v>45</v>
      </c>
      <c r="C11" s="20" t="s">
        <v>67</v>
      </c>
      <c r="D11" s="3" t="s">
        <v>29</v>
      </c>
      <c r="E11" s="24">
        <v>43619</v>
      </c>
      <c r="F11" s="25" t="s">
        <v>50</v>
      </c>
      <c r="G11" s="49" t="e">
        <f>SUM('Общая информация'!#REF!+'Общая информация'!#REF!+'Общая информация'!#REF!+'Общая информация'!#REF!)</f>
        <v>#REF!</v>
      </c>
      <c r="J11" s="151" t="s">
        <v>350</v>
      </c>
      <c r="K11" s="20" t="s">
        <v>66</v>
      </c>
      <c r="L11" s="3" t="s">
        <v>44</v>
      </c>
      <c r="M11" s="76">
        <v>43878</v>
      </c>
      <c r="N11" s="77" t="s">
        <v>337</v>
      </c>
      <c r="O11" s="146" t="e">
        <f>SUM('Общая информация'!#REF!+'Общая информация'!#REF!+'Общая информация'!#REF!*2)</f>
        <v>#REF!</v>
      </c>
    </row>
    <row r="12" spans="2:15" ht="20.25" customHeight="1" x14ac:dyDescent="0.3">
      <c r="B12" s="151" t="s">
        <v>263</v>
      </c>
      <c r="C12" s="20" t="s">
        <v>67</v>
      </c>
      <c r="D12" s="3" t="s">
        <v>72</v>
      </c>
      <c r="E12" s="24">
        <v>43911</v>
      </c>
      <c r="F12" s="25" t="s">
        <v>47</v>
      </c>
      <c r="G12" s="49" t="e">
        <f>SUM('Общая информация'!#REF!+'Общая информация'!#REF!+'Общая информация'!#REF!+'Общая информация'!#REF!)</f>
        <v>#REF!</v>
      </c>
      <c r="J12" s="151" t="s">
        <v>702</v>
      </c>
      <c r="K12" s="20" t="s">
        <v>66</v>
      </c>
      <c r="L12" s="3" t="s">
        <v>41</v>
      </c>
      <c r="M12" s="76">
        <v>43389</v>
      </c>
      <c r="N12" s="77" t="s">
        <v>679</v>
      </c>
      <c r="O12" s="146">
        <v>134</v>
      </c>
    </row>
    <row r="13" spans="2:15" ht="17.25" customHeight="1" x14ac:dyDescent="0.3">
      <c r="B13" s="151" t="s">
        <v>345</v>
      </c>
      <c r="C13" s="20" t="s">
        <v>67</v>
      </c>
      <c r="D13" s="3" t="s">
        <v>346</v>
      </c>
      <c r="E13" s="24">
        <v>43550</v>
      </c>
      <c r="F13" s="25" t="s">
        <v>332</v>
      </c>
      <c r="G13" s="133" t="e">
        <f>SUM('Общая информация'!#REF!+'Общая информация'!#REF!+'Общая информация'!#REF!+'Общая информация'!#REF!)</f>
        <v>#REF!</v>
      </c>
      <c r="J13" s="151" t="s">
        <v>226</v>
      </c>
      <c r="K13" s="20" t="s">
        <v>66</v>
      </c>
      <c r="L13" s="3" t="s">
        <v>124</v>
      </c>
      <c r="M13" s="24">
        <v>44085</v>
      </c>
      <c r="N13" s="25" t="s">
        <v>258</v>
      </c>
      <c r="O13" s="133">
        <v>124</v>
      </c>
    </row>
    <row r="14" spans="2:15" ht="25.5" customHeight="1" x14ac:dyDescent="0.3">
      <c r="B14" s="151" t="s">
        <v>390</v>
      </c>
      <c r="C14" s="20" t="s">
        <v>67</v>
      </c>
      <c r="D14" s="3" t="s">
        <v>425</v>
      </c>
      <c r="E14" s="24">
        <v>44170</v>
      </c>
      <c r="F14" s="25" t="s">
        <v>782</v>
      </c>
      <c r="G14" s="133" t="e">
        <f>SUM('Общая информация'!#REF!+'Общая информация'!#REF!+'Общая информация'!#REF!)</f>
        <v>#REF!</v>
      </c>
      <c r="J14" s="151" t="s">
        <v>526</v>
      </c>
      <c r="K14" s="20" t="s">
        <v>66</v>
      </c>
      <c r="L14" s="3" t="s">
        <v>81</v>
      </c>
      <c r="M14" s="24" t="s">
        <v>492</v>
      </c>
      <c r="N14" s="25" t="s">
        <v>60</v>
      </c>
      <c r="O14" s="133">
        <v>117</v>
      </c>
    </row>
    <row r="15" spans="2:15" ht="18" customHeight="1" x14ac:dyDescent="0.3">
      <c r="B15" s="151" t="s">
        <v>262</v>
      </c>
      <c r="C15" s="20" t="s">
        <v>67</v>
      </c>
      <c r="D15" s="3" t="s">
        <v>41</v>
      </c>
      <c r="E15" s="24">
        <v>43705</v>
      </c>
      <c r="F15" s="25" t="s">
        <v>49</v>
      </c>
      <c r="G15" s="133" t="e">
        <f>SUM('Общая информация'!#REF!+'Общая информация'!#REF!+'Общая информация'!#REF!)</f>
        <v>#REF!</v>
      </c>
      <c r="J15" s="151" t="s">
        <v>704</v>
      </c>
      <c r="K15" s="20" t="s">
        <v>66</v>
      </c>
      <c r="L15" s="3" t="s">
        <v>72</v>
      </c>
      <c r="M15" s="79">
        <v>43911</v>
      </c>
      <c r="N15" s="108" t="s">
        <v>681</v>
      </c>
      <c r="O15" s="134">
        <v>111</v>
      </c>
    </row>
    <row r="16" spans="2:15" ht="25.5" customHeight="1" x14ac:dyDescent="0.3">
      <c r="B16" s="151" t="s">
        <v>692</v>
      </c>
      <c r="C16" s="20" t="s">
        <v>67</v>
      </c>
      <c r="D16" s="3" t="s">
        <v>918</v>
      </c>
      <c r="E16" s="79">
        <v>29118</v>
      </c>
      <c r="F16" s="108" t="s">
        <v>666</v>
      </c>
      <c r="G16" s="134">
        <v>81</v>
      </c>
      <c r="J16" s="151" t="s">
        <v>93</v>
      </c>
      <c r="K16" s="20" t="s">
        <v>66</v>
      </c>
      <c r="L16" s="3" t="s">
        <v>85</v>
      </c>
      <c r="M16" s="79">
        <v>43500</v>
      </c>
      <c r="N16" s="108" t="s">
        <v>95</v>
      </c>
      <c r="O16" s="134">
        <v>95</v>
      </c>
    </row>
    <row r="17" spans="2:15" ht="29.25" customHeight="1" x14ac:dyDescent="0.3">
      <c r="B17" s="151" t="s">
        <v>196</v>
      </c>
      <c r="C17" s="20" t="s">
        <v>67</v>
      </c>
      <c r="D17" s="3" t="s">
        <v>193</v>
      </c>
      <c r="E17" s="24" t="s">
        <v>465</v>
      </c>
      <c r="F17" s="25" t="s">
        <v>173</v>
      </c>
      <c r="G17" s="133">
        <v>71</v>
      </c>
      <c r="J17" s="151" t="s">
        <v>352</v>
      </c>
      <c r="K17" s="20" t="s">
        <v>66</v>
      </c>
      <c r="L17" s="3"/>
      <c r="M17" s="76">
        <v>43819</v>
      </c>
      <c r="N17" s="77" t="s">
        <v>340</v>
      </c>
      <c r="O17" s="146">
        <v>94</v>
      </c>
    </row>
    <row r="18" spans="2:15" ht="25.5" customHeight="1" x14ac:dyDescent="0.3">
      <c r="B18" s="151" t="s">
        <v>516</v>
      </c>
      <c r="C18" s="20" t="s">
        <v>67</v>
      </c>
      <c r="D18" s="3" t="s">
        <v>515</v>
      </c>
      <c r="E18" s="79">
        <v>43540</v>
      </c>
      <c r="F18" s="108" t="s">
        <v>854</v>
      </c>
      <c r="G18" s="134" t="e">
        <f>SUM('Общая информация'!#REF!+'Общая информация'!AA7)</f>
        <v>#REF!</v>
      </c>
      <c r="J18" s="151" t="s">
        <v>882</v>
      </c>
      <c r="K18" s="20" t="s">
        <v>66</v>
      </c>
      <c r="L18" s="3" t="s">
        <v>266</v>
      </c>
      <c r="M18" s="79">
        <v>43435</v>
      </c>
      <c r="N18" s="108" t="s">
        <v>903</v>
      </c>
      <c r="O18" s="134">
        <v>91</v>
      </c>
    </row>
    <row r="19" spans="2:15" ht="19.5" customHeight="1" x14ac:dyDescent="0.3">
      <c r="B19" s="151" t="s">
        <v>198</v>
      </c>
      <c r="C19" s="3" t="s">
        <v>67</v>
      </c>
      <c r="D19" s="3" t="s">
        <v>73</v>
      </c>
      <c r="E19" s="96">
        <v>42993</v>
      </c>
      <c r="F19" s="107" t="s">
        <v>174</v>
      </c>
      <c r="G19" s="135">
        <v>64</v>
      </c>
      <c r="J19" s="151" t="s">
        <v>527</v>
      </c>
      <c r="K19" s="20" t="s">
        <v>66</v>
      </c>
      <c r="L19" s="3" t="s">
        <v>920</v>
      </c>
      <c r="M19" s="79">
        <v>43946</v>
      </c>
      <c r="N19" s="108" t="s">
        <v>494</v>
      </c>
      <c r="O19" s="134">
        <v>91</v>
      </c>
    </row>
    <row r="20" spans="2:15" ht="30.75" customHeight="1" x14ac:dyDescent="0.3">
      <c r="B20" s="151" t="s">
        <v>116</v>
      </c>
      <c r="C20" s="141" t="s">
        <v>67</v>
      </c>
      <c r="D20" s="142" t="s">
        <v>117</v>
      </c>
      <c r="E20" s="143">
        <v>43544</v>
      </c>
      <c r="F20" s="144" t="s">
        <v>112</v>
      </c>
      <c r="G20" s="145">
        <v>64</v>
      </c>
      <c r="J20" s="151" t="s">
        <v>759</v>
      </c>
      <c r="K20" s="20" t="s">
        <v>66</v>
      </c>
      <c r="L20" s="3" t="s">
        <v>41</v>
      </c>
      <c r="M20" s="59">
        <v>43719</v>
      </c>
      <c r="N20" s="20">
        <v>4890398</v>
      </c>
      <c r="O20" s="148">
        <v>85</v>
      </c>
    </row>
    <row r="21" spans="2:15" ht="29.25" customHeight="1" x14ac:dyDescent="0.3">
      <c r="B21" s="151" t="s">
        <v>824</v>
      </c>
      <c r="C21" s="57" t="s">
        <v>67</v>
      </c>
      <c r="D21" s="3" t="s">
        <v>795</v>
      </c>
      <c r="E21" s="76">
        <v>44067</v>
      </c>
      <c r="F21" s="77" t="s">
        <v>783</v>
      </c>
      <c r="G21" s="146">
        <v>61</v>
      </c>
      <c r="J21" s="151" t="s">
        <v>79</v>
      </c>
      <c r="K21" s="20" t="s">
        <v>66</v>
      </c>
      <c r="L21" s="3" t="s">
        <v>81</v>
      </c>
      <c r="M21" s="79">
        <v>43644</v>
      </c>
      <c r="N21" s="108" t="s">
        <v>62</v>
      </c>
      <c r="O21" s="134">
        <v>84</v>
      </c>
    </row>
    <row r="22" spans="2:15" ht="26.25" customHeight="1" x14ac:dyDescent="0.3">
      <c r="B22" s="151" t="s">
        <v>122</v>
      </c>
      <c r="C22" s="57" t="s">
        <v>67</v>
      </c>
      <c r="D22" s="3" t="s">
        <v>264</v>
      </c>
      <c r="E22" s="147" t="s">
        <v>810</v>
      </c>
      <c r="F22" s="20" t="s">
        <v>121</v>
      </c>
      <c r="G22" s="148">
        <v>60</v>
      </c>
      <c r="J22" s="151" t="s">
        <v>431</v>
      </c>
      <c r="K22" s="20" t="s">
        <v>66</v>
      </c>
      <c r="L22" s="3" t="s">
        <v>41</v>
      </c>
      <c r="M22" s="3" t="s">
        <v>423</v>
      </c>
      <c r="N22" s="3">
        <v>4648815</v>
      </c>
      <c r="O22" s="133">
        <v>66</v>
      </c>
    </row>
    <row r="23" spans="2:15" ht="30.75" customHeight="1" x14ac:dyDescent="0.3">
      <c r="B23" s="151" t="s">
        <v>754</v>
      </c>
      <c r="C23" s="20" t="s">
        <v>67</v>
      </c>
      <c r="D23" s="3" t="s">
        <v>44</v>
      </c>
      <c r="E23" s="59">
        <v>43584</v>
      </c>
      <c r="F23" s="20">
        <v>4767152</v>
      </c>
      <c r="G23" s="148">
        <v>59</v>
      </c>
      <c r="J23" s="151" t="s">
        <v>283</v>
      </c>
      <c r="K23" s="20" t="s">
        <v>66</v>
      </c>
      <c r="L23" s="3" t="s">
        <v>72</v>
      </c>
      <c r="M23" s="3" t="s">
        <v>422</v>
      </c>
      <c r="N23" s="3">
        <v>4641516</v>
      </c>
      <c r="O23" s="133">
        <v>64</v>
      </c>
    </row>
    <row r="24" spans="2:15" ht="25.5" customHeight="1" x14ac:dyDescent="0.3">
      <c r="B24" s="151" t="s">
        <v>392</v>
      </c>
      <c r="C24" s="20" t="s">
        <v>67</v>
      </c>
      <c r="D24" s="3" t="s">
        <v>428</v>
      </c>
      <c r="E24" s="3" t="s">
        <v>410</v>
      </c>
      <c r="F24" s="3">
        <v>5584377</v>
      </c>
      <c r="G24" s="133">
        <v>53</v>
      </c>
      <c r="J24" s="151" t="s">
        <v>207</v>
      </c>
      <c r="K24" s="3" t="s">
        <v>66</v>
      </c>
      <c r="L24" s="3" t="s">
        <v>81</v>
      </c>
      <c r="M24" s="96">
        <v>43644</v>
      </c>
      <c r="N24" s="107" t="s">
        <v>60</v>
      </c>
      <c r="O24" s="135">
        <v>64</v>
      </c>
    </row>
    <row r="25" spans="2:15" ht="31.5" customHeight="1" x14ac:dyDescent="0.3">
      <c r="B25" s="151" t="s">
        <v>520</v>
      </c>
      <c r="C25" s="57" t="s">
        <v>67</v>
      </c>
      <c r="D25" s="3" t="s">
        <v>73</v>
      </c>
      <c r="E25" s="79">
        <v>43215</v>
      </c>
      <c r="F25" s="108" t="s">
        <v>474</v>
      </c>
      <c r="G25" s="134">
        <v>52</v>
      </c>
      <c r="J25" s="151" t="s">
        <v>703</v>
      </c>
      <c r="K25" s="20" t="s">
        <v>66</v>
      </c>
      <c r="L25" s="3" t="s">
        <v>70</v>
      </c>
      <c r="M25" s="79">
        <v>43475</v>
      </c>
      <c r="N25" s="108" t="s">
        <v>680</v>
      </c>
      <c r="O25" s="134">
        <v>62</v>
      </c>
    </row>
    <row r="26" spans="2:15" ht="21.75" customHeight="1" x14ac:dyDescent="0.3">
      <c r="B26" s="151" t="s">
        <v>909</v>
      </c>
      <c r="C26" s="20" t="s">
        <v>67</v>
      </c>
      <c r="D26" s="3" t="s">
        <v>910</v>
      </c>
      <c r="E26" s="79">
        <v>43451</v>
      </c>
      <c r="F26" s="108" t="s">
        <v>889</v>
      </c>
      <c r="G26" s="134">
        <v>50</v>
      </c>
      <c r="J26" s="151" t="s">
        <v>741</v>
      </c>
      <c r="K26" s="20" t="s">
        <v>66</v>
      </c>
      <c r="L26" s="3" t="s">
        <v>96</v>
      </c>
      <c r="M26" s="56">
        <v>42628</v>
      </c>
      <c r="N26" s="49">
        <v>4643860</v>
      </c>
      <c r="O26" s="121">
        <v>59</v>
      </c>
    </row>
    <row r="27" spans="2:15" ht="21.75" customHeight="1" x14ac:dyDescent="0.3">
      <c r="B27" s="151" t="s">
        <v>514</v>
      </c>
      <c r="C27" s="20" t="s">
        <v>67</v>
      </c>
      <c r="D27" s="3" t="s">
        <v>41</v>
      </c>
      <c r="E27" s="24" t="s">
        <v>421</v>
      </c>
      <c r="F27" s="25" t="s">
        <v>462</v>
      </c>
      <c r="G27" s="133">
        <v>39</v>
      </c>
      <c r="J27" s="151" t="s">
        <v>118</v>
      </c>
      <c r="K27" s="20" t="s">
        <v>66</v>
      </c>
      <c r="L27" s="3" t="s">
        <v>68</v>
      </c>
      <c r="M27" s="79">
        <v>44263</v>
      </c>
      <c r="N27" s="108" t="s">
        <v>714</v>
      </c>
      <c r="O27" s="134">
        <v>57</v>
      </c>
    </row>
    <row r="28" spans="2:15" ht="23.25" customHeight="1" x14ac:dyDescent="0.3">
      <c r="B28" s="151" t="s">
        <v>519</v>
      </c>
      <c r="C28" s="20" t="s">
        <v>67</v>
      </c>
      <c r="D28" s="3" t="s">
        <v>73</v>
      </c>
      <c r="E28" s="24" t="s">
        <v>472</v>
      </c>
      <c r="F28" s="25" t="s">
        <v>473</v>
      </c>
      <c r="G28" s="133">
        <v>39</v>
      </c>
      <c r="J28" s="151" t="s">
        <v>542</v>
      </c>
      <c r="K28" s="20" t="s">
        <v>66</v>
      </c>
      <c r="L28" s="3" t="s">
        <v>573</v>
      </c>
      <c r="M28" s="24">
        <v>43817</v>
      </c>
      <c r="N28" s="25" t="s">
        <v>561</v>
      </c>
      <c r="O28" s="133">
        <v>50</v>
      </c>
    </row>
    <row r="29" spans="2:15" ht="28.5" customHeight="1" x14ac:dyDescent="0.3">
      <c r="B29" s="151" t="s">
        <v>199</v>
      </c>
      <c r="C29" s="3" t="s">
        <v>67</v>
      </c>
      <c r="D29" s="3" t="s">
        <v>77</v>
      </c>
      <c r="E29" s="96">
        <v>42731</v>
      </c>
      <c r="F29" s="107" t="s">
        <v>175</v>
      </c>
      <c r="G29" s="135">
        <v>32</v>
      </c>
      <c r="J29" s="151" t="s">
        <v>946</v>
      </c>
      <c r="K29" s="20" t="s">
        <v>66</v>
      </c>
      <c r="L29" s="3" t="s">
        <v>41</v>
      </c>
      <c r="M29" s="79">
        <v>43743</v>
      </c>
      <c r="N29" s="108" t="s">
        <v>941</v>
      </c>
      <c r="O29" s="134">
        <v>50</v>
      </c>
    </row>
    <row r="30" spans="2:15" ht="28.8" x14ac:dyDescent="0.3">
      <c r="B30" s="151" t="s">
        <v>105</v>
      </c>
      <c r="C30" s="57" t="s">
        <v>67</v>
      </c>
      <c r="D30" s="3" t="s">
        <v>73</v>
      </c>
      <c r="E30" s="79">
        <v>43380</v>
      </c>
      <c r="F30" s="108" t="s">
        <v>107</v>
      </c>
      <c r="G30" s="134">
        <v>32</v>
      </c>
      <c r="J30" s="151" t="s">
        <v>529</v>
      </c>
      <c r="K30" s="20" t="s">
        <v>66</v>
      </c>
      <c r="L30" s="3" t="s">
        <v>193</v>
      </c>
      <c r="M30" s="24" t="s">
        <v>465</v>
      </c>
      <c r="N30" s="25" t="s">
        <v>501</v>
      </c>
      <c r="O30" s="133">
        <v>39</v>
      </c>
    </row>
    <row r="31" spans="2:15" ht="19.5" customHeight="1" x14ac:dyDescent="0.3">
      <c r="B31" s="151" t="s">
        <v>575</v>
      </c>
      <c r="C31" s="20" t="s">
        <v>67</v>
      </c>
      <c r="D31" s="3" t="s">
        <v>429</v>
      </c>
      <c r="E31" s="79">
        <v>43584</v>
      </c>
      <c r="F31" s="108" t="s">
        <v>553</v>
      </c>
      <c r="G31" s="134">
        <v>29</v>
      </c>
      <c r="J31" s="151" t="s">
        <v>530</v>
      </c>
      <c r="K31" s="20" t="s">
        <v>66</v>
      </c>
      <c r="L31" s="3" t="s">
        <v>44</v>
      </c>
      <c r="M31" s="24" t="s">
        <v>502</v>
      </c>
      <c r="N31" s="25" t="s">
        <v>503</v>
      </c>
      <c r="O31" s="133">
        <v>39</v>
      </c>
    </row>
    <row r="32" spans="2:15" ht="24.75" customHeight="1" x14ac:dyDescent="0.3">
      <c r="B32" s="151" t="s">
        <v>571</v>
      </c>
      <c r="C32" s="20" t="s">
        <v>67</v>
      </c>
      <c r="D32" s="3" t="s">
        <v>429</v>
      </c>
      <c r="E32" s="79">
        <v>44007</v>
      </c>
      <c r="F32" s="108" t="s">
        <v>549</v>
      </c>
      <c r="G32" s="134">
        <v>29</v>
      </c>
      <c r="J32" s="151" t="s">
        <v>353</v>
      </c>
      <c r="K32" s="20" t="s">
        <v>66</v>
      </c>
      <c r="L32" s="3" t="s">
        <v>68</v>
      </c>
      <c r="M32" s="24">
        <v>42095</v>
      </c>
      <c r="N32" s="25" t="s">
        <v>339</v>
      </c>
      <c r="O32" s="133">
        <v>33</v>
      </c>
    </row>
    <row r="33" spans="2:15" ht="21" customHeight="1" x14ac:dyDescent="0.3">
      <c r="B33" s="151" t="s">
        <v>391</v>
      </c>
      <c r="C33" s="20" t="s">
        <v>67</v>
      </c>
      <c r="D33" s="3" t="s">
        <v>427</v>
      </c>
      <c r="E33" s="3" t="s">
        <v>406</v>
      </c>
      <c r="F33" s="3">
        <v>6092059</v>
      </c>
      <c r="G33" s="133">
        <v>29</v>
      </c>
      <c r="J33" s="151" t="s">
        <v>205</v>
      </c>
      <c r="K33" s="3" t="s">
        <v>66</v>
      </c>
      <c r="L33" s="3" t="s">
        <v>73</v>
      </c>
      <c r="M33" s="96">
        <v>42661</v>
      </c>
      <c r="N33" s="107" t="s">
        <v>185</v>
      </c>
      <c r="O33" s="135">
        <v>32</v>
      </c>
    </row>
    <row r="34" spans="2:15" ht="18.75" customHeight="1" x14ac:dyDescent="0.3">
      <c r="B34" s="151" t="s">
        <v>536</v>
      </c>
      <c r="C34" s="20" t="s">
        <v>67</v>
      </c>
      <c r="D34" s="3" t="s">
        <v>576</v>
      </c>
      <c r="E34" s="24">
        <v>43376</v>
      </c>
      <c r="F34" s="25" t="s">
        <v>554</v>
      </c>
      <c r="G34" s="133">
        <v>28</v>
      </c>
      <c r="J34" s="151" t="s">
        <v>208</v>
      </c>
      <c r="K34" s="3" t="s">
        <v>66</v>
      </c>
      <c r="L34" s="3" t="s">
        <v>91</v>
      </c>
      <c r="M34" s="96">
        <v>43380</v>
      </c>
      <c r="N34" s="107" t="s">
        <v>187</v>
      </c>
      <c r="O34" s="135">
        <v>32</v>
      </c>
    </row>
    <row r="35" spans="2:15" x14ac:dyDescent="0.3">
      <c r="B35" s="151" t="s">
        <v>379</v>
      </c>
      <c r="C35" s="20" t="s">
        <v>67</v>
      </c>
      <c r="D35" s="3" t="s">
        <v>380</v>
      </c>
      <c r="E35" s="24">
        <v>43214</v>
      </c>
      <c r="F35" s="25" t="s">
        <v>366</v>
      </c>
      <c r="G35" s="133">
        <v>28</v>
      </c>
      <c r="J35" s="151" t="s">
        <v>945</v>
      </c>
      <c r="K35" s="20" t="s">
        <v>66</v>
      </c>
      <c r="L35" s="3" t="s">
        <v>429</v>
      </c>
      <c r="M35" s="79">
        <v>44290</v>
      </c>
      <c r="N35" s="108" t="s">
        <v>940</v>
      </c>
      <c r="O35" s="134">
        <v>29</v>
      </c>
    </row>
    <row r="36" spans="2:15" ht="18" customHeight="1" x14ac:dyDescent="0.3">
      <c r="B36" s="151" t="s">
        <v>719</v>
      </c>
      <c r="C36" s="20" t="s">
        <v>67</v>
      </c>
      <c r="D36" s="3" t="s">
        <v>81</v>
      </c>
      <c r="E36" s="140">
        <v>43586</v>
      </c>
      <c r="F36" s="136">
        <v>5685193</v>
      </c>
      <c r="G36" s="121">
        <v>26</v>
      </c>
      <c r="J36" s="151" t="s">
        <v>743</v>
      </c>
      <c r="K36" s="20" t="s">
        <v>66</v>
      </c>
      <c r="L36" s="3" t="s">
        <v>73</v>
      </c>
      <c r="M36" s="79">
        <v>42655</v>
      </c>
      <c r="N36" s="108" t="s">
        <v>864</v>
      </c>
      <c r="O36" s="134">
        <v>26</v>
      </c>
    </row>
    <row r="37" spans="2:15" x14ac:dyDescent="0.3">
      <c r="B37" s="151" t="s">
        <v>867</v>
      </c>
      <c r="C37" s="57" t="s">
        <v>67</v>
      </c>
      <c r="D37" s="3" t="s">
        <v>517</v>
      </c>
      <c r="E37" s="79">
        <v>43232</v>
      </c>
      <c r="F37" s="108" t="s">
        <v>853</v>
      </c>
      <c r="G37" s="134">
        <v>24</v>
      </c>
      <c r="J37" s="151" t="s">
        <v>742</v>
      </c>
      <c r="K37" s="20" t="s">
        <v>66</v>
      </c>
      <c r="L37" s="3" t="s">
        <v>96</v>
      </c>
      <c r="M37" s="140">
        <v>42628</v>
      </c>
      <c r="N37" s="49">
        <v>4643861</v>
      </c>
      <c r="O37" s="121">
        <v>26</v>
      </c>
    </row>
    <row r="38" spans="2:15" ht="24" customHeight="1" x14ac:dyDescent="0.3">
      <c r="B38" s="151" t="s">
        <v>572</v>
      </c>
      <c r="C38" s="20" t="s">
        <v>67</v>
      </c>
      <c r="D38" s="3" t="s">
        <v>573</v>
      </c>
      <c r="E38" s="79">
        <v>43817</v>
      </c>
      <c r="F38" s="108" t="s">
        <v>550</v>
      </c>
      <c r="G38" s="134">
        <v>21</v>
      </c>
      <c r="J38" s="151" t="s">
        <v>78</v>
      </c>
      <c r="K38" s="20" t="s">
        <v>66</v>
      </c>
      <c r="L38" s="3" t="s">
        <v>40</v>
      </c>
      <c r="M38" s="79">
        <v>43714</v>
      </c>
      <c r="N38" s="108" t="s">
        <v>61</v>
      </c>
      <c r="O38" s="134">
        <v>24</v>
      </c>
    </row>
    <row r="39" spans="2:15" ht="28.8" x14ac:dyDescent="0.3">
      <c r="B39" s="151" t="s">
        <v>607</v>
      </c>
      <c r="C39" s="20" t="s">
        <v>67</v>
      </c>
      <c r="D39" s="3" t="s">
        <v>636</v>
      </c>
      <c r="E39" s="20" t="s">
        <v>618</v>
      </c>
      <c r="F39" s="20" t="s">
        <v>619</v>
      </c>
      <c r="G39" s="148">
        <v>17</v>
      </c>
      <c r="J39" s="151" t="s">
        <v>871</v>
      </c>
      <c r="K39" s="20" t="s">
        <v>66</v>
      </c>
      <c r="L39" s="3" t="s">
        <v>517</v>
      </c>
      <c r="M39" s="79">
        <v>43637</v>
      </c>
      <c r="N39" s="108" t="s">
        <v>862</v>
      </c>
      <c r="O39" s="134">
        <v>24</v>
      </c>
    </row>
    <row r="40" spans="2:15" ht="28.8" x14ac:dyDescent="0.3">
      <c r="B40" s="151" t="s">
        <v>969</v>
      </c>
      <c r="C40" s="20" t="s">
        <v>67</v>
      </c>
      <c r="D40" s="3" t="s">
        <v>44</v>
      </c>
      <c r="E40" s="24">
        <v>43665</v>
      </c>
      <c r="F40" s="25" t="s">
        <v>362</v>
      </c>
      <c r="G40" s="133">
        <v>14</v>
      </c>
      <c r="J40" s="151" t="s">
        <v>610</v>
      </c>
      <c r="K40" s="20" t="s">
        <v>66</v>
      </c>
      <c r="L40" s="3" t="s">
        <v>636</v>
      </c>
      <c r="M40" s="20" t="s">
        <v>631</v>
      </c>
      <c r="N40" s="20" t="s">
        <v>632</v>
      </c>
      <c r="O40" s="148">
        <v>17</v>
      </c>
    </row>
    <row r="41" spans="2:15" ht="28.8" x14ac:dyDescent="0.3">
      <c r="B41" s="151" t="s">
        <v>357</v>
      </c>
      <c r="C41" s="20" t="s">
        <v>67</v>
      </c>
      <c r="D41" s="3" t="s">
        <v>381</v>
      </c>
      <c r="E41" s="24">
        <v>42850</v>
      </c>
      <c r="F41" s="25" t="s">
        <v>367</v>
      </c>
      <c r="G41" s="133">
        <v>14</v>
      </c>
      <c r="J41" s="151" t="s">
        <v>386</v>
      </c>
      <c r="K41" s="20" t="s">
        <v>66</v>
      </c>
      <c r="L41" s="3" t="s">
        <v>40</v>
      </c>
      <c r="M41" s="24">
        <v>43884</v>
      </c>
      <c r="N41" s="25" t="s">
        <v>373</v>
      </c>
      <c r="O41" s="133">
        <v>14</v>
      </c>
    </row>
    <row r="42" spans="2:15" ht="18.75" customHeight="1" x14ac:dyDescent="0.3">
      <c r="B42" s="151" t="s">
        <v>375</v>
      </c>
      <c r="C42" s="20" t="s">
        <v>67</v>
      </c>
      <c r="D42" s="3" t="s">
        <v>44</v>
      </c>
      <c r="E42" s="24">
        <v>44023</v>
      </c>
      <c r="F42" s="25" t="s">
        <v>361</v>
      </c>
      <c r="G42" s="133">
        <v>14</v>
      </c>
      <c r="J42" s="151" t="s">
        <v>299</v>
      </c>
      <c r="K42" s="20" t="s">
        <v>66</v>
      </c>
      <c r="L42" s="3" t="s">
        <v>315</v>
      </c>
      <c r="M42" s="96">
        <v>43487</v>
      </c>
      <c r="N42" s="107" t="s">
        <v>311</v>
      </c>
      <c r="O42" s="135">
        <v>12</v>
      </c>
    </row>
    <row r="43" spans="2:15" ht="18" customHeight="1" x14ac:dyDescent="0.3">
      <c r="B43" s="151" t="s">
        <v>967</v>
      </c>
      <c r="C43" s="20" t="s">
        <v>67</v>
      </c>
      <c r="D43" s="3" t="s">
        <v>378</v>
      </c>
      <c r="E43" s="24">
        <v>43567</v>
      </c>
      <c r="F43" s="25" t="s">
        <v>365</v>
      </c>
      <c r="G43" s="133">
        <v>14</v>
      </c>
      <c r="J43" s="151" t="s">
        <v>764</v>
      </c>
      <c r="K43" s="20" t="s">
        <v>66</v>
      </c>
      <c r="L43" s="3" t="s">
        <v>84</v>
      </c>
      <c r="M43" s="59">
        <v>43967</v>
      </c>
      <c r="N43" s="20">
        <v>5975590</v>
      </c>
      <c r="O43" s="148">
        <v>11</v>
      </c>
    </row>
    <row r="44" spans="2:15" x14ac:dyDescent="0.3">
      <c r="B44" s="151" t="s">
        <v>292</v>
      </c>
      <c r="C44" s="141" t="s">
        <v>67</v>
      </c>
      <c r="D44" s="142" t="s">
        <v>316</v>
      </c>
      <c r="E44" s="96">
        <v>42720</v>
      </c>
      <c r="F44" s="107" t="s">
        <v>304</v>
      </c>
      <c r="G44" s="135">
        <v>12</v>
      </c>
      <c r="J44" s="151" t="s">
        <v>602</v>
      </c>
      <c r="K44" s="20" t="s">
        <v>66</v>
      </c>
      <c r="L44" s="3" t="s">
        <v>603</v>
      </c>
      <c r="M44" s="24" t="s">
        <v>596</v>
      </c>
      <c r="N44" s="20">
        <v>5687876</v>
      </c>
      <c r="O44" s="148">
        <v>8</v>
      </c>
    </row>
  </sheetData>
  <dataConsolidate/>
  <mergeCells count="2">
    <mergeCell ref="B3:G3"/>
    <mergeCell ref="J3:O3"/>
  </mergeCells>
  <phoneticPr fontId="6" type="noConversion"/>
  <hyperlinks>
    <hyperlink ref="B5" location="П.Взрослые!R10C2" display="ОЛЬБУРД ЛАККИ" xr:uid="{00000000-0004-0000-0B00-000000000000}"/>
    <hyperlink ref="B6" location="П.Взрослые!R17C2" display="РОТФАРТ ЛЕННОКС" xr:uid="{00000000-0004-0000-0B00-000001000000}"/>
    <hyperlink ref="B7" location="П.Взрослые!R25C2" display="РОТФАРТ ЛЕРОЙ" xr:uid="{00000000-0004-0000-0B00-000002000000}"/>
    <hyperlink ref="B8" location="П.Взрослые!R30C2" display="КОБА ИЗ ТВЕРСКОГО ДОМА" xr:uid="{00000000-0004-0000-0B00-000003000000}"/>
    <hyperlink ref="B9" location="П.Взрослые!R36C2" display="ЕРМОССО КАНИС ГАМБИТ" xr:uid="{00000000-0004-0000-0B00-000004000000}"/>
    <hyperlink ref="B10" location="П.Взрослые!R43C2" display="РУС ШВАРЦМЕЙСТЕР СИМБО" xr:uid="{00000000-0004-0000-0B00-000005000000}"/>
    <hyperlink ref="B11" location="П.Взрослые!R48C2" display="ТАНО ФОМ ХАУС ХЕЛЕН" xr:uid="{00000000-0004-0000-0B00-000006000000}"/>
    <hyperlink ref="B12" location="П.Взрослые!R53C2" display="СЕНАТОР ИЗ ДОМА ТОРРА" xr:uid="{00000000-0004-0000-0B00-000007000000}"/>
    <hyperlink ref="B13" location="П.Взрослые!R58C2" display="КЛЕВРУС КОХАС АКРОС" xr:uid="{00000000-0004-0000-0B00-000008000000}"/>
    <hyperlink ref="B14" location="П.Взрослые!R62C2" display="РОТТХАРБУРГ ЯРОМИР ФОНСТАЙЛ" xr:uid="{00000000-0004-0000-0B00-000009000000}"/>
    <hyperlink ref="B15" location="П.Взрослые!R66C2" display="ОЛЬБУРД БАЛЕРИОН" xr:uid="{00000000-0004-0000-0B00-00000A000000}"/>
    <hyperlink ref="B17" location="П.Взрослые!R73C2" display="МОДНЫЙ БРЕНД ЮСТАС АЛЕКСУ" xr:uid="{00000000-0004-0000-0B00-00000B000000}"/>
    <hyperlink ref="B16" location="П.Взрослые!R70C2" display="ЕРМОССО КАНИС ФОРВАРД" xr:uid="{00000000-0004-0000-0B00-00000C000000}"/>
    <hyperlink ref="B18" location="П.Взрослые!R76C2" display="СИБИРСКАЯ ЗВЕЗДА МАКСИМУС" xr:uid="{00000000-0004-0000-0B00-00000D000000}"/>
    <hyperlink ref="B19" location="П.Взрослые!R78C2" display="ЖАННО ЖУК С БЕРЕГА ТУРЫ" xr:uid="{00000000-0004-0000-0B00-00000E000000}"/>
    <hyperlink ref="B20" location="П.Взрослые!R80C2" display="КЕНЗО ИЗ ДОМА ШВЕДОВЫХ" xr:uid="{00000000-0004-0000-0B00-00000F000000}"/>
    <hyperlink ref="B21" location="П.Взрослые!R83C2" display="GERONIMO FROM HOUSE ROTVIS" xr:uid="{00000000-0004-0000-0B00-000010000000}"/>
    <hyperlink ref="B22" location="П.Взрослые!R85C2" display="УИДЖ КЕЙТ ИЗ ЧЕРНОГО ЯНТАРЯ" xr:uid="{00000000-0004-0000-0B00-000011000000}"/>
    <hyperlink ref="B23" location="П.Взрослые!R88C2" display="КОНАН ИЗ ТВЕРСКОГО ДОМА" xr:uid="{00000000-0004-0000-0B00-000012000000}"/>
    <hyperlink ref="B24" location="П.Взрослые!R91C2" display="MAXIMUS TIMIT-TOR" xr:uid="{00000000-0004-0000-0B00-000013000000}"/>
    <hyperlink ref="B25" location="П.Взрослые!R93C2" display="СОММЕР ГАРДЕН С БЕРЕГА ТУРЫ" xr:uid="{00000000-0004-0000-0B00-000014000000}"/>
    <hyperlink ref="B26" location="П.Взрослые!R95C2" display="ЭКСТРИМ ИЗ ТВЕРСКОГО ДОМА " xr:uid="{00000000-0004-0000-0B00-000015000000}"/>
    <hyperlink ref="B27" location="П.Взрослые!R97C2" display="ОЛЬБУРД ЧЕЛЕНТАНО" xr:uid="{00000000-0004-0000-0B00-000016000000}"/>
    <hyperlink ref="B28" location="П.Взрослые!R99C2" display="ШОН ДИГЕР С БЕРЕГА ТУРЫ" xr:uid="{00000000-0004-0000-0B00-000017000000}"/>
    <hyperlink ref="B29" location="П.Взрослые!R101C2" display="ФАРВИСТ ГОЛД РОЛЕКС" xr:uid="{00000000-0004-0000-0B00-000018000000}"/>
    <hyperlink ref="B30" location="П.Взрослые!R103C2" display="ЮЛИЙ МАЙЛО С БЕРЕГА ТУРЫ" xr:uid="{00000000-0004-0000-0B00-000019000000}"/>
    <hyperlink ref="B31" location="П.Взрослые!R105C2" display="АКСЛЕН НИКО" xr:uid="{00000000-0004-0000-0B00-00001A000000}"/>
    <hyperlink ref="B32" location="П.Взрослые!R107C1" display="АКСЛЕН ТРОЯН" xr:uid="{00000000-0004-0000-0B00-00001B000000}"/>
    <hyperlink ref="B33" location="П.Взрослые!R109C2" display="ДЭ АШЕНВАЛЬ ЦИЦЕРОН" xr:uid="{00000000-0004-0000-0B00-00001C000000}"/>
    <hyperlink ref="B34" location="П.Взрослые!R111C2" display="POTAP ROTTI-NEMAN" xr:uid="{00000000-0004-0000-0B00-00001D000000}"/>
    <hyperlink ref="B35" location="П.Взрослые!R113C2" display="АКИДЭЗ ДЖЕДАЙ" xr:uid="{00000000-0004-0000-0B00-00001E000000}"/>
    <hyperlink ref="B36" location="П.Взрослые!R115C2" display="ФАРВИСТ ГОЛД БАЗЕЛИК" xr:uid="{00000000-0004-0000-0B00-00001F000000}"/>
    <hyperlink ref="B37" location="П.Взрослые!R117C2" display="ПУММЕЛЬ ВОМ ХАУС АЛЕКС" xr:uid="{00000000-0004-0000-0B00-000020000000}"/>
    <hyperlink ref="B38" location="П.Взрослые!R119C2" display="БРУТАЛ ФРОМ ХАУС ВАЙСИНГ" xr:uid="{00000000-0004-0000-0B00-000021000000}"/>
    <hyperlink ref="B39" location="П.Взрослые!R121C2" display="РУССЕН РОТТЕНШИЛЬД ДОЙЧЕР" xr:uid="{00000000-0004-0000-0B00-000022000000}"/>
    <hyperlink ref="B40" location="П.Взрослые!R123C2" display="ВАЛЬТЕР-II ИЗ ТВЕРСКОГО ДОМА" xr:uid="{00000000-0004-0000-0B00-000023000000}"/>
    <hyperlink ref="B41" location="П.Взрослые!R125C2" display="ДАРЛИНГ ФЕМЕЛИ ЧЕМПИОН" xr:uid="{00000000-0004-0000-0B00-000024000000}"/>
    <hyperlink ref="B42" location="П.Взрослые!R127C2" display="НЕРОН ИЗ ТВЕРСКОГО ДОМА" xr:uid="{00000000-0004-0000-0B00-000025000000}"/>
    <hyperlink ref="B43" location="П.Взрослые!R129C2" display="РЕНЕССАНС ФАЙЕР ИНДИГО" xr:uid="{00000000-0004-0000-0B00-000026000000}"/>
    <hyperlink ref="B44" location="П.Взрослые!R131C2" display="ЭКСТРА ГЛОСС ЕМИНЕНТ" xr:uid="{00000000-0004-0000-0B00-000027000000}"/>
    <hyperlink ref="J5" location="П.Взрослые!R140C2" display="ОЛЬБУРД ЖОЗИ" xr:uid="{00000000-0004-0000-0B00-000028000000}"/>
    <hyperlink ref="J6" location="П.Взрослые!R147C2" display="ОЛЬБУРД РУБИ" xr:uid="{00000000-0004-0000-0B00-000029000000}"/>
    <hyperlink ref="J7" location="П.Взрослые!R155C2" display="ОЛЬБУРД КРИСТАЛ" xr:uid="{00000000-0004-0000-0B00-00002A000000}"/>
    <hyperlink ref="J8" location="П.Взрослые!R160C2" display="DIVA VOM TAMRIEL" xr:uid="{00000000-0004-0000-0B00-00002B000000}"/>
    <hyperlink ref="J9" location="П.Взрослые!R166C2" display="ФЛАЙ ФЛАУ ПЛАЗА ВИЖН" xr:uid="{00000000-0004-0000-0B00-00002C000000}"/>
    <hyperlink ref="J10" location="П.Взрослые!R171C2" display="САФАРИ ИЗ ДОМА ТОРРА" xr:uid="{00000000-0004-0000-0B00-00002D000000}"/>
    <hyperlink ref="J11" location="П.Взрослые!R175C2" display="ЛАТИКА ИЗ ТВЕРСКОГО ДОМА" xr:uid="{00000000-0004-0000-0B00-00002E000000}"/>
    <hyperlink ref="J12" location="П.Взрослые!R179C2" display="ОЛЬБУРД ЧИЖЕЛИС" xr:uid="{00000000-0004-0000-0B00-00002F000000}"/>
    <hyperlink ref="J13" location="П.Взрослые!R182C2" display="РУС РПХ НЕКАР КУБА II" xr:uid="{00000000-0004-0000-0B00-000030000000}"/>
    <hyperlink ref="J14" location="П.Взрослые!R184C2" display="ФАРВИСТ ГОЛД КРАБЕЛЛА " xr:uid="{00000000-0004-0000-0B00-000031000000}"/>
    <hyperlink ref="J15" location="П.Взрослые!R188C2" display="СИА ИЗ ДОМА ТОРРА" xr:uid="{00000000-0004-0000-0B00-000032000000}"/>
    <hyperlink ref="J16" location="П.Взрослые!R191C2" display="ТИМ ВОЛЬФГАНГ АНГАРА" xr:uid="{00000000-0004-0000-0B00-000033000000}"/>
    <hyperlink ref="J17" location="П.Взрослые!R194C2" display="БЭЛЛА СНЕЖНАЯ КОРОЛЕВА" xr:uid="{00000000-0004-0000-0B00-000034000000}"/>
    <hyperlink ref="J18" location="П.Взрослые!R197C2" display="NICOLLE TOP BLACK" xr:uid="{00000000-0004-0000-0B00-000035000000}"/>
    <hyperlink ref="J19" location="П.Взрослые!R200C2" display="СИБИРСКАЯ ЗВЕЗДА ОЛИМПИЯ" xr:uid="{00000000-0004-0000-0B00-000036000000}"/>
    <hyperlink ref="J20" location="П.Взрослые!R203C10" display="ОЛЬБУРД ЛИЛЛА" xr:uid="{00000000-0004-0000-0B00-000037000000}"/>
    <hyperlink ref="J21" location="П.Взрослые!R206C2" display="ФАРВИСТ ГОЛД КОДИ" xr:uid="{00000000-0004-0000-0B00-000038000000}"/>
    <hyperlink ref="J22" location="П.Взрослые!R209C2" display="ОЛЬБУРД ЗИГГЕРИН" xr:uid="{00000000-0004-0000-0B00-000039000000}"/>
    <hyperlink ref="J23" location="П.Взрослые!R212C2" display="АСТА ЛА ВИСТА ИЗ ДОМА ТОРРА " xr:uid="{00000000-0004-0000-0B00-00003A000000}"/>
    <hyperlink ref="J24" location="П.Взрослые!R214C2" display="ФАРВИСТ ГОЛД КАРАБЕЛЛА" xr:uid="{00000000-0004-0000-0B00-00003B000000}"/>
    <hyperlink ref="J25" location="П.Взрослые!R216C2" display="РОТФАРТ ЛАУРА" xr:uid="{00000000-0004-0000-0B00-00003C000000}"/>
    <hyperlink ref="J26" location="П.Взрослые!R219C2" display="ХАУЗ БЛЭЙК БИСТ АГНЕСА " xr:uid="{00000000-0004-0000-0B00-00003D000000}"/>
    <hyperlink ref="J27" location="П.Взрослые!R222C2" display="ФЛАЙ ФЛАУ КЛАВА КОКА" xr:uid="{00000000-0004-0000-0B00-00003E000000}"/>
    <hyperlink ref="J28" location="П.Взрослые!R225C2" display="BELLA ALANSARI FROM HOUSE VAISING" xr:uid="{00000000-0004-0000-0B00-00003F000000}"/>
    <hyperlink ref="J29" location="П.Взрослые!R228C2" display="ОЛЬБУРД ВИАЛ" xr:uid="{00000000-0004-0000-0B00-000040000000}"/>
    <hyperlink ref="J30" location="П.Взрослые!R230C2" display="МОДНЫЙ БРЕНД ЮВЕНТА" xr:uid="{00000000-0004-0000-0B00-000041000000}"/>
    <hyperlink ref="J31" location="П.Взрослые!R232C2" display="УМКА ИЗ ТВЕРСКОГО ДОМА" xr:uid="{00000000-0004-0000-0B00-000042000000}"/>
    <hyperlink ref="J32" location="П.Взрослые!R234C2" display="ФЛАЙ ФЛАУ ВЕРХОВНАЯ ВЛАСТЬ ВЕЛЕС" xr:uid="{00000000-0004-0000-0B00-000043000000}"/>
    <hyperlink ref="J33" location="П.Взрослые!R236C2" display="ФИККЕ ФРАУ С БЕРЕГА ТУРЫ" xr:uid="{00000000-0004-0000-0B00-000044000000}"/>
    <hyperlink ref="J34" location="П.Взрослые!R238C2" display="ЮЖАННА ЯНА С БЕРЕГА ТУРЫ" xr:uid="{00000000-0004-0000-0B00-000045000000}"/>
    <hyperlink ref="J35" location="П.Взрослые!R240C2" display="АКСЛЕН ХАССИ" xr:uid="{00000000-0004-0000-0B00-000046000000}"/>
    <hyperlink ref="J36" location="П.Взрослые!R242C2" display="УЛЬТРА ФАННИ С БЕРЕГА ТУРЫ" xr:uid="{00000000-0004-0000-0B00-000047000000}"/>
    <hyperlink ref="J37" location="П.Взрослые!R244C2" display="ХАУЗ БЛЭЙК БИСТ АДЕЛЬ" xr:uid="{00000000-0004-0000-0B00-000048000000}"/>
    <hyperlink ref="J38" location="П.Взрослые!R246C2" display="РУБИНА ИЗ АГЛИЦКОГО САДА" xr:uid="{00000000-0004-0000-0B00-000049000000}"/>
    <hyperlink ref="J39" location="П.Взрослые!R248C2" display="ФЕРРАРИ ВОМ ХАУС АЛЕКС" xr:uid="{00000000-0004-0000-0B00-00004A000000}"/>
    <hyperlink ref="J40" location="П.Взрослые!R250C2" display="РУССЕН РОТТЕНШИЛЬД РИВА" xr:uid="{00000000-0004-0000-0B00-00004B000000}"/>
    <hyperlink ref="J41" location="П.Взрослые!R252C2" display="ЧЕРРИ БЛЕК ИНФАНТА ИЗ АГЛИЦКОГО САДА" xr:uid="{00000000-0004-0000-0B00-00004C000000}"/>
    <hyperlink ref="J42" location="П.Взрослые!R254C2" display="ODRI TOP BLACK" xr:uid="{00000000-0004-0000-0B00-00004D000000}"/>
    <hyperlink ref="J43" location="П.Взрослые!R256C2" display="ЕРМОССО КАНИС ГОРДОСТЬ" xr:uid="{00000000-0004-0000-0B00-00004E000000}"/>
    <hyperlink ref="J44" location="П.Взрослые!R258C2" display="ЧЕРНЫЙ КАНЦЛЕР ОФРА " xr:uid="{00000000-0004-0000-0B00-00004F000000}"/>
  </hyperlink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Лист5"/>
  <dimension ref="A1:AB139"/>
  <sheetViews>
    <sheetView zoomScale="85" zoomScaleNormal="85" workbookViewId="0">
      <pane ySplit="9" topLeftCell="A22" activePane="bottomLeft" state="frozen"/>
      <selection pane="bottomLeft" activeCell="B121" sqref="B121"/>
    </sheetView>
  </sheetViews>
  <sheetFormatPr defaultRowHeight="14.4" outlineLevelRow="1" x14ac:dyDescent="0.3"/>
  <cols>
    <col min="1" max="1" width="4.109375" customWidth="1"/>
    <col min="2" max="2" width="42.44140625" customWidth="1"/>
    <col min="4" max="4" width="35.109375" customWidth="1"/>
    <col min="5" max="5" width="11.88671875" customWidth="1"/>
    <col min="6" max="6" width="9.5546875" customWidth="1"/>
    <col min="25" max="25" width="10.88671875" customWidth="1"/>
    <col min="26" max="26" width="17.33203125" customWidth="1"/>
    <col min="27" max="27" width="15.44140625" customWidth="1"/>
  </cols>
  <sheetData>
    <row r="1" spans="1:28" ht="79.2" x14ac:dyDescent="0.3">
      <c r="A1" s="1" t="s">
        <v>0</v>
      </c>
      <c r="B1" s="1" t="s">
        <v>1</v>
      </c>
      <c r="C1" s="1" t="s">
        <v>21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137</v>
      </c>
      <c r="K1" s="1" t="s">
        <v>138</v>
      </c>
      <c r="L1" s="1" t="s">
        <v>135</v>
      </c>
      <c r="M1" s="1" t="s">
        <v>136</v>
      </c>
      <c r="N1" s="1" t="s">
        <v>140</v>
      </c>
      <c r="O1" s="1" t="s">
        <v>141</v>
      </c>
      <c r="P1" s="1" t="s">
        <v>8</v>
      </c>
      <c r="Q1" s="1" t="s">
        <v>9</v>
      </c>
      <c r="R1" s="1" t="s">
        <v>10</v>
      </c>
      <c r="S1" s="1" t="s">
        <v>11</v>
      </c>
      <c r="T1" s="1" t="s">
        <v>12</v>
      </c>
      <c r="U1" s="1" t="s">
        <v>13</v>
      </c>
      <c r="V1" s="1" t="s">
        <v>14</v>
      </c>
      <c r="W1" s="1" t="s">
        <v>15</v>
      </c>
      <c r="X1" s="1" t="s">
        <v>16</v>
      </c>
      <c r="Y1" s="1" t="s">
        <v>17</v>
      </c>
      <c r="Z1" s="1" t="s">
        <v>18</v>
      </c>
      <c r="AA1" s="1" t="s">
        <v>19</v>
      </c>
      <c r="AB1" s="1" t="s">
        <v>20</v>
      </c>
    </row>
    <row r="2" spans="1:28" hidden="1" outlineLevel="1" x14ac:dyDescent="0.3">
      <c r="A2" s="7">
        <v>4</v>
      </c>
      <c r="B2" s="40" t="s">
        <v>388</v>
      </c>
      <c r="C2" s="3" t="s">
        <v>67</v>
      </c>
      <c r="D2" s="3" t="s">
        <v>344</v>
      </c>
      <c r="E2" s="8">
        <v>44300</v>
      </c>
      <c r="F2" s="48" t="s">
        <v>145</v>
      </c>
      <c r="G2" s="10" t="s">
        <v>23</v>
      </c>
      <c r="H2" s="10" t="s">
        <v>25</v>
      </c>
      <c r="I2" s="11" t="s">
        <v>30</v>
      </c>
      <c r="J2" s="14"/>
      <c r="K2" s="5"/>
      <c r="L2" s="5"/>
      <c r="M2" s="5"/>
      <c r="N2" s="5"/>
      <c r="O2" s="15"/>
      <c r="P2" s="12"/>
      <c r="Q2" s="5"/>
      <c r="R2" s="5"/>
      <c r="S2" s="10"/>
      <c r="T2" s="10" t="s">
        <v>12</v>
      </c>
      <c r="U2" s="10"/>
      <c r="V2" s="10"/>
      <c r="W2" s="10"/>
      <c r="X2" s="10"/>
      <c r="Y2" s="6">
        <v>44668</v>
      </c>
      <c r="Z2" s="6" t="s">
        <v>11</v>
      </c>
      <c r="AA2" s="3" t="s">
        <v>139</v>
      </c>
      <c r="AB2" s="13">
        <v>13</v>
      </c>
    </row>
    <row r="3" spans="1:28" ht="26.4" hidden="1" outlineLevel="1" x14ac:dyDescent="0.3">
      <c r="A3" s="10">
        <v>7</v>
      </c>
      <c r="B3" s="43" t="s">
        <v>388</v>
      </c>
      <c r="C3" s="20" t="s">
        <v>67</v>
      </c>
      <c r="D3" s="3" t="s">
        <v>344</v>
      </c>
      <c r="E3" s="6">
        <v>44300</v>
      </c>
      <c r="F3" s="9" t="s">
        <v>145</v>
      </c>
      <c r="G3" s="10" t="s">
        <v>23</v>
      </c>
      <c r="H3" s="10" t="s">
        <v>25</v>
      </c>
      <c r="I3" s="11" t="s">
        <v>30</v>
      </c>
      <c r="J3" s="14" t="s">
        <v>137</v>
      </c>
      <c r="K3" s="5"/>
      <c r="L3" s="5"/>
      <c r="M3" s="5"/>
      <c r="N3" s="5"/>
      <c r="O3" s="15"/>
      <c r="P3" s="10"/>
      <c r="Q3" s="10"/>
      <c r="R3" s="10"/>
      <c r="S3" s="10"/>
      <c r="T3" s="10" t="s">
        <v>12</v>
      </c>
      <c r="U3" s="10"/>
      <c r="V3" s="10"/>
      <c r="W3" s="10"/>
      <c r="X3" s="10"/>
      <c r="Y3" s="6">
        <v>44709</v>
      </c>
      <c r="Z3" s="3" t="s">
        <v>64</v>
      </c>
      <c r="AA3" s="3" t="s">
        <v>65</v>
      </c>
      <c r="AB3" s="13">
        <v>64</v>
      </c>
    </row>
    <row r="4" spans="1:28" ht="26.4" hidden="1" outlineLevel="1" x14ac:dyDescent="0.3">
      <c r="A4" s="10">
        <v>7</v>
      </c>
      <c r="B4" s="43" t="s">
        <v>388</v>
      </c>
      <c r="C4" s="20" t="s">
        <v>67</v>
      </c>
      <c r="D4" s="3" t="s">
        <v>344</v>
      </c>
      <c r="E4" s="6">
        <v>44300</v>
      </c>
      <c r="F4" s="9" t="s">
        <v>145</v>
      </c>
      <c r="G4" s="10" t="s">
        <v>23</v>
      </c>
      <c r="H4" s="10" t="s">
        <v>25</v>
      </c>
      <c r="I4" s="11" t="s">
        <v>30</v>
      </c>
      <c r="J4" s="14" t="s">
        <v>137</v>
      </c>
      <c r="K4" s="5"/>
      <c r="L4" s="5"/>
      <c r="M4" s="5"/>
      <c r="N4" s="5"/>
      <c r="O4" s="15"/>
      <c r="P4" s="10"/>
      <c r="Q4" s="10"/>
      <c r="R4" s="10"/>
      <c r="S4" s="10"/>
      <c r="T4" s="10" t="s">
        <v>12</v>
      </c>
      <c r="U4" s="10"/>
      <c r="V4" s="10"/>
      <c r="W4" s="10"/>
      <c r="X4" s="10"/>
      <c r="Y4" s="6">
        <v>44710</v>
      </c>
      <c r="Z4" s="3" t="s">
        <v>64</v>
      </c>
      <c r="AA4" s="3" t="s">
        <v>65</v>
      </c>
      <c r="AB4" s="13">
        <v>60</v>
      </c>
    </row>
    <row r="5" spans="1:28" ht="26.4" hidden="1" outlineLevel="1" x14ac:dyDescent="0.3">
      <c r="A5" s="3">
        <v>4</v>
      </c>
      <c r="B5" s="40" t="s">
        <v>388</v>
      </c>
      <c r="C5" s="20" t="s">
        <v>67</v>
      </c>
      <c r="D5" s="3" t="s">
        <v>344</v>
      </c>
      <c r="E5" s="3" t="s">
        <v>401</v>
      </c>
      <c r="F5" s="3">
        <v>6220472</v>
      </c>
      <c r="G5" s="3" t="s">
        <v>23</v>
      </c>
      <c r="H5" s="3" t="s">
        <v>25</v>
      </c>
      <c r="I5" s="30" t="s">
        <v>30</v>
      </c>
      <c r="J5" s="14"/>
      <c r="K5" s="20"/>
      <c r="L5" s="20"/>
      <c r="M5" s="20"/>
      <c r="N5" s="20"/>
      <c r="O5" s="26"/>
      <c r="P5" s="3"/>
      <c r="Q5" s="3"/>
      <c r="R5" s="3"/>
      <c r="S5" s="3"/>
      <c r="T5" s="10" t="s">
        <v>12</v>
      </c>
      <c r="U5" s="3"/>
      <c r="V5" s="3"/>
      <c r="W5" s="3"/>
      <c r="X5" s="3"/>
      <c r="Y5" s="24">
        <v>44725</v>
      </c>
      <c r="Z5" s="4" t="s">
        <v>64</v>
      </c>
      <c r="AA5" s="3" t="s">
        <v>426</v>
      </c>
      <c r="AB5" s="13">
        <v>29</v>
      </c>
    </row>
    <row r="6" spans="1:28" ht="26.4" hidden="1" outlineLevel="1" x14ac:dyDescent="0.3">
      <c r="A6" s="46">
        <v>10</v>
      </c>
      <c r="B6" s="63" t="s">
        <v>388</v>
      </c>
      <c r="C6" s="20" t="s">
        <v>67</v>
      </c>
      <c r="D6" s="3" t="s">
        <v>344</v>
      </c>
      <c r="E6" s="47">
        <v>44300</v>
      </c>
      <c r="F6" s="48" t="s">
        <v>145</v>
      </c>
      <c r="G6" s="46" t="s">
        <v>23</v>
      </c>
      <c r="H6" s="46" t="s">
        <v>25</v>
      </c>
      <c r="I6" s="11" t="s">
        <v>30</v>
      </c>
      <c r="J6" s="14"/>
      <c r="K6" s="20"/>
      <c r="L6" s="20"/>
      <c r="M6" s="20"/>
      <c r="N6" s="20"/>
      <c r="O6" s="26"/>
      <c r="P6" s="46"/>
      <c r="Q6" s="46"/>
      <c r="R6" s="46"/>
      <c r="S6" s="46"/>
      <c r="T6" s="46" t="s">
        <v>12</v>
      </c>
      <c r="U6" s="46"/>
      <c r="V6" s="46"/>
      <c r="W6" s="46"/>
      <c r="X6" s="46"/>
      <c r="Y6" s="47">
        <v>44744</v>
      </c>
      <c r="Z6" s="4" t="s">
        <v>64</v>
      </c>
      <c r="AA6" s="3" t="s">
        <v>685</v>
      </c>
      <c r="AB6" s="13">
        <v>62</v>
      </c>
    </row>
    <row r="7" spans="1:28" ht="26.4" hidden="1" outlineLevel="1" x14ac:dyDescent="0.3">
      <c r="A7" s="46">
        <v>8</v>
      </c>
      <c r="B7" s="63" t="s">
        <v>388</v>
      </c>
      <c r="C7" s="20" t="s">
        <v>67</v>
      </c>
      <c r="D7" s="3" t="s">
        <v>344</v>
      </c>
      <c r="E7" s="47">
        <v>44300</v>
      </c>
      <c r="F7" s="48" t="s">
        <v>145</v>
      </c>
      <c r="G7" s="46" t="s">
        <v>23</v>
      </c>
      <c r="H7" s="46" t="s">
        <v>25</v>
      </c>
      <c r="I7" s="11" t="s">
        <v>30</v>
      </c>
      <c r="J7" s="14" t="s">
        <v>137</v>
      </c>
      <c r="K7" s="20"/>
      <c r="L7" s="20"/>
      <c r="M7" s="20"/>
      <c r="N7" s="20"/>
      <c r="O7" s="26"/>
      <c r="P7" s="46"/>
      <c r="Q7" s="46"/>
      <c r="R7" s="46"/>
      <c r="S7" s="46"/>
      <c r="T7" s="46" t="s">
        <v>12</v>
      </c>
      <c r="U7" s="46"/>
      <c r="V7" s="46"/>
      <c r="W7" s="46"/>
      <c r="X7" s="46"/>
      <c r="Y7" s="47">
        <v>44745</v>
      </c>
      <c r="Z7" s="4" t="s">
        <v>64</v>
      </c>
      <c r="AA7" s="3" t="s">
        <v>685</v>
      </c>
      <c r="AB7" s="13">
        <v>57</v>
      </c>
    </row>
    <row r="8" spans="1:28" ht="26.4" hidden="1" outlineLevel="1" x14ac:dyDescent="0.3">
      <c r="A8" s="74">
        <v>6</v>
      </c>
      <c r="B8" s="75" t="s">
        <v>388</v>
      </c>
      <c r="C8" s="20" t="s">
        <v>67</v>
      </c>
      <c r="D8" s="3" t="s">
        <v>344</v>
      </c>
      <c r="E8" s="76" t="s">
        <v>401</v>
      </c>
      <c r="F8" s="77">
        <v>6220472</v>
      </c>
      <c r="G8" s="74" t="s">
        <v>35</v>
      </c>
      <c r="H8" s="74" t="s">
        <v>25</v>
      </c>
      <c r="I8" s="11" t="s">
        <v>30</v>
      </c>
      <c r="J8" s="14" t="s">
        <v>137</v>
      </c>
      <c r="K8" s="20"/>
      <c r="L8" s="20"/>
      <c r="M8" s="20"/>
      <c r="N8" s="20"/>
      <c r="O8" s="26"/>
      <c r="P8" s="78"/>
      <c r="Q8" s="78"/>
      <c r="R8" s="78"/>
      <c r="S8" s="78"/>
      <c r="T8" s="78" t="s">
        <v>12</v>
      </c>
      <c r="U8" s="78"/>
      <c r="V8" s="78"/>
      <c r="W8" s="78"/>
      <c r="X8" s="78"/>
      <c r="Y8" s="79">
        <v>44787</v>
      </c>
      <c r="Z8" s="4" t="s">
        <v>64</v>
      </c>
      <c r="AA8" s="3" t="s">
        <v>838</v>
      </c>
      <c r="AB8" s="13">
        <v>24</v>
      </c>
    </row>
    <row r="9" spans="1:28" ht="26.4" hidden="1" outlineLevel="1" x14ac:dyDescent="0.3">
      <c r="A9" s="46">
        <v>7</v>
      </c>
      <c r="B9" s="174" t="s">
        <v>388</v>
      </c>
      <c r="C9" s="20" t="s">
        <v>67</v>
      </c>
      <c r="D9" s="3" t="s">
        <v>344</v>
      </c>
      <c r="E9" s="47">
        <v>44300</v>
      </c>
      <c r="F9" s="48" t="s">
        <v>145</v>
      </c>
      <c r="G9" s="46" t="s">
        <v>35</v>
      </c>
      <c r="H9" s="46" t="s">
        <v>25</v>
      </c>
      <c r="I9" s="11" t="s">
        <v>30</v>
      </c>
      <c r="J9" s="14"/>
      <c r="K9" s="20"/>
      <c r="L9" s="20"/>
      <c r="M9" s="20"/>
      <c r="N9" s="20"/>
      <c r="O9" s="26"/>
      <c r="P9" s="46"/>
      <c r="Q9" s="46"/>
      <c r="R9" s="46"/>
      <c r="S9" s="46"/>
      <c r="T9" s="46" t="s">
        <v>12</v>
      </c>
      <c r="U9" s="46"/>
      <c r="V9" s="46"/>
      <c r="W9" s="46"/>
      <c r="X9" s="46"/>
      <c r="Y9" s="47">
        <v>44828</v>
      </c>
      <c r="Z9" s="3" t="s">
        <v>64</v>
      </c>
      <c r="AA9" s="3" t="s">
        <v>905</v>
      </c>
      <c r="AB9" s="13">
        <v>50</v>
      </c>
    </row>
    <row r="10" spans="1:28" collapsed="1" x14ac:dyDescent="0.3">
      <c r="B10" s="151" t="s">
        <v>388</v>
      </c>
    </row>
    <row r="11" spans="1:28" ht="26.4" hidden="1" outlineLevel="1" x14ac:dyDescent="0.3">
      <c r="A11" s="7">
        <v>9</v>
      </c>
      <c r="B11" s="40" t="s">
        <v>261</v>
      </c>
      <c r="C11" s="171" t="s">
        <v>67</v>
      </c>
      <c r="D11" s="3" t="s">
        <v>70</v>
      </c>
      <c r="E11" s="6">
        <v>44235</v>
      </c>
      <c r="F11" s="9" t="s">
        <v>232</v>
      </c>
      <c r="G11" s="10" t="s">
        <v>35</v>
      </c>
      <c r="H11" s="10" t="s">
        <v>25</v>
      </c>
      <c r="I11" s="11" t="s">
        <v>30</v>
      </c>
      <c r="J11" s="14"/>
      <c r="K11" s="5"/>
      <c r="L11" s="5"/>
      <c r="M11" s="5"/>
      <c r="N11" s="5"/>
      <c r="O11" s="15"/>
      <c r="P11" s="10"/>
      <c r="Q11" s="10"/>
      <c r="R11" s="10"/>
      <c r="S11" s="10"/>
      <c r="T11" s="10" t="s">
        <v>12</v>
      </c>
      <c r="U11" s="10"/>
      <c r="V11" s="10"/>
      <c r="W11" s="10"/>
      <c r="X11" s="10"/>
      <c r="Y11" s="6">
        <v>44709</v>
      </c>
      <c r="Z11" s="3" t="s">
        <v>64</v>
      </c>
      <c r="AA11" s="3" t="s">
        <v>65</v>
      </c>
      <c r="AB11" s="13">
        <v>64</v>
      </c>
    </row>
    <row r="12" spans="1:28" ht="26.4" hidden="1" outlineLevel="1" x14ac:dyDescent="0.3">
      <c r="A12" s="7">
        <v>6</v>
      </c>
      <c r="B12" s="40" t="s">
        <v>261</v>
      </c>
      <c r="C12" s="171" t="s">
        <v>67</v>
      </c>
      <c r="D12" s="3" t="s">
        <v>70</v>
      </c>
      <c r="E12" s="6">
        <v>44235</v>
      </c>
      <c r="F12" s="9" t="s">
        <v>232</v>
      </c>
      <c r="G12" s="10" t="s">
        <v>35</v>
      </c>
      <c r="H12" s="10" t="s">
        <v>25</v>
      </c>
      <c r="I12" s="30" t="s">
        <v>30</v>
      </c>
      <c r="J12" s="14"/>
      <c r="K12" s="20"/>
      <c r="L12" s="20"/>
      <c r="M12" s="20"/>
      <c r="N12" s="20"/>
      <c r="O12" s="26"/>
      <c r="P12" s="10"/>
      <c r="Q12" s="10"/>
      <c r="R12" s="10"/>
      <c r="S12" s="10"/>
      <c r="T12" s="10" t="s">
        <v>12</v>
      </c>
      <c r="U12" s="10"/>
      <c r="V12" s="10"/>
      <c r="W12" s="10"/>
      <c r="X12" s="10"/>
      <c r="Y12" s="6">
        <v>44716</v>
      </c>
      <c r="Z12" s="4" t="s">
        <v>64</v>
      </c>
      <c r="AA12" s="3" t="s">
        <v>342</v>
      </c>
      <c r="AB12" s="13">
        <v>33</v>
      </c>
    </row>
    <row r="13" spans="1:28" ht="26.4" hidden="1" outlineLevel="1" x14ac:dyDescent="0.3">
      <c r="A13" s="165">
        <v>6</v>
      </c>
      <c r="B13" s="40" t="s">
        <v>261</v>
      </c>
      <c r="C13" s="171" t="s">
        <v>67</v>
      </c>
      <c r="D13" s="3" t="s">
        <v>70</v>
      </c>
      <c r="E13" s="3" t="s">
        <v>402</v>
      </c>
      <c r="F13" s="3">
        <v>6094840</v>
      </c>
      <c r="G13" s="3" t="s">
        <v>35</v>
      </c>
      <c r="H13" s="3" t="s">
        <v>25</v>
      </c>
      <c r="I13" s="30" t="s">
        <v>30</v>
      </c>
      <c r="J13" s="14" t="s">
        <v>137</v>
      </c>
      <c r="K13" s="20"/>
      <c r="L13" s="20"/>
      <c r="M13" s="20"/>
      <c r="N13" s="20"/>
      <c r="O13" s="26"/>
      <c r="P13" s="3"/>
      <c r="Q13" s="3"/>
      <c r="R13" s="3"/>
      <c r="S13" s="3"/>
      <c r="T13" s="10" t="s">
        <v>12</v>
      </c>
      <c r="U13" s="3"/>
      <c r="V13" s="3"/>
      <c r="W13" s="3"/>
      <c r="X13" s="3"/>
      <c r="Y13" s="24">
        <v>44725</v>
      </c>
      <c r="Z13" s="4" t="s">
        <v>64</v>
      </c>
      <c r="AA13" s="3" t="s">
        <v>426</v>
      </c>
      <c r="AB13" s="13">
        <v>29</v>
      </c>
    </row>
    <row r="14" spans="1:28" ht="26.4" hidden="1" outlineLevel="1" x14ac:dyDescent="0.3">
      <c r="A14" s="82">
        <v>14</v>
      </c>
      <c r="B14" s="86" t="s">
        <v>261</v>
      </c>
      <c r="C14" s="171" t="s">
        <v>67</v>
      </c>
      <c r="D14" s="3" t="s">
        <v>70</v>
      </c>
      <c r="E14" s="47">
        <v>44235</v>
      </c>
      <c r="F14" s="48" t="s">
        <v>232</v>
      </c>
      <c r="G14" s="46" t="s">
        <v>35</v>
      </c>
      <c r="H14" s="46" t="s">
        <v>25</v>
      </c>
      <c r="I14" s="11" t="s">
        <v>30</v>
      </c>
      <c r="J14" s="14" t="s">
        <v>137</v>
      </c>
      <c r="K14" s="20"/>
      <c r="L14" s="20"/>
      <c r="M14" s="20"/>
      <c r="N14" s="20"/>
      <c r="O14" s="26"/>
      <c r="P14" s="46"/>
      <c r="Q14" s="46"/>
      <c r="R14" s="46"/>
      <c r="S14" s="46"/>
      <c r="T14" s="46" t="s">
        <v>12</v>
      </c>
      <c r="U14" s="46"/>
      <c r="V14" s="46"/>
      <c r="W14" s="46"/>
      <c r="X14" s="46"/>
      <c r="Y14" s="47">
        <v>44744</v>
      </c>
      <c r="Z14" s="4" t="s">
        <v>64</v>
      </c>
      <c r="AA14" s="3" t="s">
        <v>685</v>
      </c>
      <c r="AB14" s="13">
        <v>62</v>
      </c>
    </row>
    <row r="15" spans="1:28" ht="26.4" hidden="1" outlineLevel="1" x14ac:dyDescent="0.3">
      <c r="A15" s="82">
        <v>11</v>
      </c>
      <c r="B15" s="86" t="s">
        <v>261</v>
      </c>
      <c r="C15" s="171" t="s">
        <v>67</v>
      </c>
      <c r="D15" s="3" t="s">
        <v>70</v>
      </c>
      <c r="E15" s="47">
        <v>44235</v>
      </c>
      <c r="F15" s="48" t="s">
        <v>232</v>
      </c>
      <c r="G15" s="46" t="s">
        <v>35</v>
      </c>
      <c r="H15" s="46" t="s">
        <v>25</v>
      </c>
      <c r="I15" s="11" t="s">
        <v>30</v>
      </c>
      <c r="J15" s="14"/>
      <c r="K15" s="20"/>
      <c r="L15" s="20"/>
      <c r="M15" s="20"/>
      <c r="N15" s="20"/>
      <c r="O15" s="26"/>
      <c r="P15" s="46"/>
      <c r="Q15" s="46"/>
      <c r="R15" s="46"/>
      <c r="S15" s="46"/>
      <c r="T15" s="46" t="s">
        <v>12</v>
      </c>
      <c r="U15" s="46"/>
      <c r="V15" s="46"/>
      <c r="W15" s="46"/>
      <c r="X15" s="46"/>
      <c r="Y15" s="47">
        <v>44745</v>
      </c>
      <c r="Z15" s="4" t="s">
        <v>64</v>
      </c>
      <c r="AA15" s="3" t="s">
        <v>685</v>
      </c>
      <c r="AB15" s="13">
        <v>57</v>
      </c>
    </row>
    <row r="16" spans="1:28" collapsed="1" x14ac:dyDescent="0.3">
      <c r="B16" s="151" t="s">
        <v>261</v>
      </c>
    </row>
    <row r="17" spans="1:28" ht="28.8" hidden="1" outlineLevel="1" x14ac:dyDescent="0.3">
      <c r="A17" s="166">
        <v>6</v>
      </c>
      <c r="B17" s="75" t="s">
        <v>649</v>
      </c>
      <c r="C17" s="172" t="s">
        <v>67</v>
      </c>
      <c r="D17" s="3" t="s">
        <v>687</v>
      </c>
      <c r="E17" s="61">
        <v>44503</v>
      </c>
      <c r="F17" s="62" t="s">
        <v>660</v>
      </c>
      <c r="G17" s="60" t="s">
        <v>23</v>
      </c>
      <c r="H17" s="60" t="s">
        <v>25</v>
      </c>
      <c r="I17" s="11" t="s">
        <v>30</v>
      </c>
      <c r="J17" s="14"/>
      <c r="K17" s="20"/>
      <c r="L17" s="20"/>
      <c r="M17" s="20"/>
      <c r="N17" s="20"/>
      <c r="O17" s="26"/>
      <c r="P17" s="60"/>
      <c r="Q17" s="60"/>
      <c r="R17" s="60"/>
      <c r="S17" s="60"/>
      <c r="T17" s="60" t="s">
        <v>12</v>
      </c>
      <c r="U17" s="60"/>
      <c r="V17" s="60"/>
      <c r="W17" s="60"/>
      <c r="X17" s="60"/>
      <c r="Y17" s="61">
        <v>44786</v>
      </c>
      <c r="Z17" s="4" t="s">
        <v>64</v>
      </c>
      <c r="AA17" s="3" t="s">
        <v>791</v>
      </c>
      <c r="AB17" s="13">
        <v>37</v>
      </c>
    </row>
    <row r="18" spans="1:28" ht="28.8" hidden="1" outlineLevel="1" x14ac:dyDescent="0.3">
      <c r="A18" s="82">
        <v>5</v>
      </c>
      <c r="B18" s="88" t="s">
        <v>649</v>
      </c>
      <c r="C18" s="171" t="s">
        <v>67</v>
      </c>
      <c r="D18" s="3" t="s">
        <v>687</v>
      </c>
      <c r="E18" s="47">
        <v>44503</v>
      </c>
      <c r="F18" s="48" t="s">
        <v>660</v>
      </c>
      <c r="G18" s="46" t="s">
        <v>23</v>
      </c>
      <c r="H18" s="46" t="s">
        <v>25</v>
      </c>
      <c r="I18" s="11" t="s">
        <v>30</v>
      </c>
      <c r="J18" s="14" t="s">
        <v>137</v>
      </c>
      <c r="K18" s="20"/>
      <c r="L18" s="20"/>
      <c r="M18" s="20"/>
      <c r="N18" s="20"/>
      <c r="O18" s="26"/>
      <c r="P18" s="46"/>
      <c r="Q18" s="46"/>
      <c r="R18" s="46"/>
      <c r="S18" s="46"/>
      <c r="T18" s="46" t="s">
        <v>12</v>
      </c>
      <c r="U18" s="46"/>
      <c r="V18" s="46"/>
      <c r="W18" s="46"/>
      <c r="X18" s="46"/>
      <c r="Y18" s="47">
        <v>44828</v>
      </c>
      <c r="Z18" s="3" t="s">
        <v>64</v>
      </c>
      <c r="AA18" s="3" t="s">
        <v>905</v>
      </c>
      <c r="AB18" s="13">
        <v>50</v>
      </c>
    </row>
    <row r="19" spans="1:28" ht="28.8" hidden="1" outlineLevel="1" x14ac:dyDescent="0.3">
      <c r="A19" s="82">
        <v>3</v>
      </c>
      <c r="B19" s="88" t="s">
        <v>649</v>
      </c>
      <c r="C19" s="171" t="s">
        <v>67</v>
      </c>
      <c r="D19" s="3" t="s">
        <v>687</v>
      </c>
      <c r="E19" s="47">
        <v>44503</v>
      </c>
      <c r="F19" s="48" t="s">
        <v>660</v>
      </c>
      <c r="G19" s="46" t="s">
        <v>23</v>
      </c>
      <c r="H19" s="46" t="s">
        <v>25</v>
      </c>
      <c r="I19" s="11" t="s">
        <v>30</v>
      </c>
      <c r="J19" s="14" t="s">
        <v>137</v>
      </c>
      <c r="K19" s="20"/>
      <c r="L19" s="20"/>
      <c r="M19" s="20"/>
      <c r="N19" s="20"/>
      <c r="O19" s="26"/>
      <c r="P19" s="46"/>
      <c r="Q19" s="46"/>
      <c r="R19" s="46"/>
      <c r="S19" s="46"/>
      <c r="T19" s="46" t="s">
        <v>12</v>
      </c>
      <c r="U19" s="46"/>
      <c r="V19" s="46"/>
      <c r="W19" s="46"/>
      <c r="X19" s="46"/>
      <c r="Y19" s="47">
        <v>44829</v>
      </c>
      <c r="Z19" s="3" t="s">
        <v>64</v>
      </c>
      <c r="AA19" s="3" t="s">
        <v>905</v>
      </c>
      <c r="AB19" s="13">
        <v>41</v>
      </c>
    </row>
    <row r="20" spans="1:28" collapsed="1" x14ac:dyDescent="0.3">
      <c r="B20" s="162" t="s">
        <v>649</v>
      </c>
    </row>
    <row r="21" spans="1:28" ht="26.4" outlineLevel="1" x14ac:dyDescent="0.3">
      <c r="A21" s="165">
        <v>3</v>
      </c>
      <c r="B21" s="40" t="s">
        <v>387</v>
      </c>
      <c r="C21" s="171" t="s">
        <v>67</v>
      </c>
      <c r="D21" s="3" t="s">
        <v>100</v>
      </c>
      <c r="E21" s="3" t="s">
        <v>400</v>
      </c>
      <c r="F21" s="3">
        <v>6222419</v>
      </c>
      <c r="G21" s="3" t="s">
        <v>23</v>
      </c>
      <c r="H21" s="3" t="s">
        <v>25</v>
      </c>
      <c r="I21" s="11"/>
      <c r="J21" s="14"/>
      <c r="K21" s="20"/>
      <c r="L21" s="20"/>
      <c r="M21" s="20"/>
      <c r="N21" s="20"/>
      <c r="O21" s="26"/>
      <c r="P21" s="3"/>
      <c r="Q21" s="3"/>
      <c r="R21" s="3"/>
      <c r="S21" s="3"/>
      <c r="T21" s="3"/>
      <c r="U21" s="3"/>
      <c r="V21" s="3"/>
      <c r="W21" s="10" t="s">
        <v>15</v>
      </c>
      <c r="X21" s="3"/>
      <c r="Y21" s="24">
        <v>44725</v>
      </c>
      <c r="Z21" s="4" t="s">
        <v>64</v>
      </c>
      <c r="AA21" s="3" t="s">
        <v>426</v>
      </c>
      <c r="AB21" s="13">
        <v>29</v>
      </c>
    </row>
    <row r="22" spans="1:28" ht="26.4" outlineLevel="1" x14ac:dyDescent="0.3">
      <c r="A22" s="7">
        <v>6</v>
      </c>
      <c r="B22" s="40" t="s">
        <v>387</v>
      </c>
      <c r="C22" s="171" t="s">
        <v>67</v>
      </c>
      <c r="D22" s="3" t="s">
        <v>100</v>
      </c>
      <c r="E22" s="59">
        <v>44398</v>
      </c>
      <c r="F22" s="20">
        <v>6222419</v>
      </c>
      <c r="G22" s="20" t="s">
        <v>35</v>
      </c>
      <c r="H22" s="20" t="s">
        <v>25</v>
      </c>
      <c r="I22" s="11"/>
      <c r="J22" s="14"/>
      <c r="K22" s="20"/>
      <c r="L22" s="20"/>
      <c r="M22" s="20"/>
      <c r="N22" s="20"/>
      <c r="O22" s="26"/>
      <c r="P22" s="37"/>
      <c r="Q22" s="13"/>
      <c r="R22" s="13"/>
      <c r="S22" s="20"/>
      <c r="T22" s="20"/>
      <c r="U22" s="20"/>
      <c r="V22" s="20"/>
      <c r="W22" s="20" t="s">
        <v>15</v>
      </c>
      <c r="X22" s="20"/>
      <c r="Y22" s="24">
        <v>44765</v>
      </c>
      <c r="Z22" s="4" t="s">
        <v>64</v>
      </c>
      <c r="AA22" s="3" t="s">
        <v>749</v>
      </c>
      <c r="AB22" s="13">
        <v>35</v>
      </c>
    </row>
    <row r="23" spans="1:28" ht="26.4" outlineLevel="1" x14ac:dyDescent="0.3">
      <c r="A23" s="167">
        <v>5</v>
      </c>
      <c r="B23" s="75" t="s">
        <v>387</v>
      </c>
      <c r="C23" s="171" t="s">
        <v>67</v>
      </c>
      <c r="D23" s="3" t="s">
        <v>100</v>
      </c>
      <c r="E23" s="76" t="s">
        <v>400</v>
      </c>
      <c r="F23" s="77">
        <v>6222419</v>
      </c>
      <c r="G23" s="74" t="s">
        <v>35</v>
      </c>
      <c r="H23" s="74" t="s">
        <v>25</v>
      </c>
      <c r="I23" s="11"/>
      <c r="J23" s="14"/>
      <c r="K23" s="20"/>
      <c r="L23" s="20"/>
      <c r="M23" s="20"/>
      <c r="N23" s="20"/>
      <c r="O23" s="26"/>
      <c r="P23" s="78"/>
      <c r="Q23" s="78"/>
      <c r="R23" s="78"/>
      <c r="S23" s="78"/>
      <c r="T23" s="78"/>
      <c r="U23" s="78"/>
      <c r="V23" s="78"/>
      <c r="W23" s="78" t="s">
        <v>15</v>
      </c>
      <c r="X23" s="78"/>
      <c r="Y23" s="79">
        <v>44787</v>
      </c>
      <c r="Z23" s="4" t="s">
        <v>64</v>
      </c>
      <c r="AA23" s="3" t="s">
        <v>838</v>
      </c>
      <c r="AB23" s="13">
        <v>24</v>
      </c>
    </row>
    <row r="24" spans="1:28" outlineLevel="1" x14ac:dyDescent="0.3">
      <c r="A24" s="168">
        <v>2</v>
      </c>
      <c r="B24" s="69" t="s">
        <v>387</v>
      </c>
      <c r="C24" s="172" t="s">
        <v>67</v>
      </c>
      <c r="D24" s="3" t="s">
        <v>100</v>
      </c>
      <c r="E24" s="68">
        <v>44290</v>
      </c>
      <c r="F24" s="20">
        <v>6222419</v>
      </c>
      <c r="G24" s="20" t="s">
        <v>35</v>
      </c>
      <c r="H24" s="10" t="s">
        <v>25</v>
      </c>
      <c r="I24" s="11" t="s">
        <v>30</v>
      </c>
      <c r="J24" s="14" t="s">
        <v>137</v>
      </c>
      <c r="K24" s="20"/>
      <c r="L24" s="20"/>
      <c r="M24" s="20"/>
      <c r="N24" s="20"/>
      <c r="O24" s="26"/>
      <c r="P24" s="37"/>
      <c r="Q24" s="13"/>
      <c r="R24" s="13"/>
      <c r="S24" s="13"/>
      <c r="T24" s="13" t="s">
        <v>12</v>
      </c>
      <c r="U24" s="13"/>
      <c r="V24" s="13"/>
      <c r="W24" s="13"/>
      <c r="X24" s="13"/>
      <c r="Y24" s="13" t="s">
        <v>817</v>
      </c>
      <c r="Z24" s="3" t="s">
        <v>11</v>
      </c>
      <c r="AA24" s="3" t="s">
        <v>818</v>
      </c>
      <c r="AB24" s="13">
        <v>16</v>
      </c>
    </row>
    <row r="25" spans="1:28" ht="26.4" outlineLevel="1" x14ac:dyDescent="0.3">
      <c r="A25" s="82">
        <v>6</v>
      </c>
      <c r="B25" s="88" t="s">
        <v>387</v>
      </c>
      <c r="C25" s="171" t="s">
        <v>67</v>
      </c>
      <c r="D25" s="3" t="s">
        <v>100</v>
      </c>
      <c r="E25" s="47">
        <v>44290</v>
      </c>
      <c r="F25" s="48" t="s">
        <v>886</v>
      </c>
      <c r="G25" s="46" t="s">
        <v>35</v>
      </c>
      <c r="H25" s="46" t="s">
        <v>25</v>
      </c>
      <c r="I25" s="11"/>
      <c r="J25" s="14"/>
      <c r="K25" s="20"/>
      <c r="L25" s="20"/>
      <c r="M25" s="20"/>
      <c r="N25" s="20"/>
      <c r="O25" s="26"/>
      <c r="P25" s="46"/>
      <c r="Q25" s="46"/>
      <c r="R25" s="46"/>
      <c r="S25" s="46"/>
      <c r="T25" s="46"/>
      <c r="U25" s="46"/>
      <c r="V25" s="46"/>
      <c r="W25" s="46" t="s">
        <v>15</v>
      </c>
      <c r="X25" s="46"/>
      <c r="Y25" s="47">
        <v>44828</v>
      </c>
      <c r="Z25" s="3" t="s">
        <v>64</v>
      </c>
      <c r="AA25" s="3" t="s">
        <v>905</v>
      </c>
      <c r="AB25" s="13">
        <v>50</v>
      </c>
    </row>
    <row r="26" spans="1:28" ht="26.4" outlineLevel="1" x14ac:dyDescent="0.3">
      <c r="A26" s="82">
        <v>5</v>
      </c>
      <c r="B26" s="88" t="s">
        <v>387</v>
      </c>
      <c r="C26" s="171" t="s">
        <v>67</v>
      </c>
      <c r="D26" s="3" t="s">
        <v>100</v>
      </c>
      <c r="E26" s="47">
        <v>44290</v>
      </c>
      <c r="F26" s="48" t="s">
        <v>917</v>
      </c>
      <c r="G26" s="46" t="s">
        <v>35</v>
      </c>
      <c r="H26" s="46" t="s">
        <v>25</v>
      </c>
      <c r="I26" s="11" t="s">
        <v>30</v>
      </c>
      <c r="J26" s="14"/>
      <c r="K26" s="20"/>
      <c r="L26" s="20"/>
      <c r="M26" s="20"/>
      <c r="N26" s="20"/>
      <c r="O26" s="26"/>
      <c r="P26" s="46"/>
      <c r="Q26" s="46"/>
      <c r="R26" s="46"/>
      <c r="S26" s="46"/>
      <c r="T26" s="46" t="s">
        <v>12</v>
      </c>
      <c r="U26" s="46"/>
      <c r="V26" s="46"/>
      <c r="W26" s="46"/>
      <c r="X26" s="46"/>
      <c r="Y26" s="47">
        <v>44829</v>
      </c>
      <c r="Z26" s="3" t="s">
        <v>64</v>
      </c>
      <c r="AA26" s="3" t="s">
        <v>905</v>
      </c>
      <c r="AB26" s="13">
        <v>41</v>
      </c>
    </row>
    <row r="27" spans="1:28" x14ac:dyDescent="0.3">
      <c r="B27" s="162" t="s">
        <v>387</v>
      </c>
    </row>
    <row r="28" spans="1:28" ht="26.4" hidden="1" outlineLevel="1" x14ac:dyDescent="0.3">
      <c r="A28" s="82">
        <v>15</v>
      </c>
      <c r="B28" s="86" t="s">
        <v>213</v>
      </c>
      <c r="C28" s="171" t="s">
        <v>67</v>
      </c>
      <c r="D28" s="3" t="s">
        <v>688</v>
      </c>
      <c r="E28" s="47">
        <v>44267</v>
      </c>
      <c r="F28" s="48" t="s">
        <v>234</v>
      </c>
      <c r="G28" s="46" t="s">
        <v>35</v>
      </c>
      <c r="H28" s="46" t="s">
        <v>25</v>
      </c>
      <c r="I28" s="11"/>
      <c r="J28" s="14"/>
      <c r="K28" s="20"/>
      <c r="L28" s="20"/>
      <c r="M28" s="20"/>
      <c r="N28" s="20"/>
      <c r="O28" s="26"/>
      <c r="P28" s="46"/>
      <c r="Q28" s="46"/>
      <c r="R28" s="46"/>
      <c r="S28" s="46"/>
      <c r="T28" s="46"/>
      <c r="U28" s="46"/>
      <c r="V28" s="46"/>
      <c r="W28" s="46" t="s">
        <v>15</v>
      </c>
      <c r="X28" s="46"/>
      <c r="Y28" s="47">
        <v>44744</v>
      </c>
      <c r="Z28" s="4" t="s">
        <v>64</v>
      </c>
      <c r="AA28" s="3" t="s">
        <v>685</v>
      </c>
      <c r="AB28" s="13">
        <v>62</v>
      </c>
    </row>
    <row r="29" spans="1:28" ht="26.4" hidden="1" outlineLevel="1" x14ac:dyDescent="0.3">
      <c r="A29" s="82">
        <v>13</v>
      </c>
      <c r="B29" s="86" t="s">
        <v>213</v>
      </c>
      <c r="C29" s="171" t="s">
        <v>67</v>
      </c>
      <c r="D29" s="3" t="s">
        <v>688</v>
      </c>
      <c r="E29" s="47">
        <v>44267</v>
      </c>
      <c r="F29" s="48" t="s">
        <v>234</v>
      </c>
      <c r="G29" s="46" t="s">
        <v>35</v>
      </c>
      <c r="H29" s="46" t="s">
        <v>25</v>
      </c>
      <c r="I29" s="11"/>
      <c r="J29" s="14"/>
      <c r="K29" s="20"/>
      <c r="L29" s="20"/>
      <c r="M29" s="20"/>
      <c r="N29" s="20"/>
      <c r="O29" s="26"/>
      <c r="P29" s="46"/>
      <c r="Q29" s="46"/>
      <c r="R29" s="46"/>
      <c r="S29" s="46"/>
      <c r="T29" s="46"/>
      <c r="U29" s="46"/>
      <c r="V29" s="46"/>
      <c r="W29" s="46" t="s">
        <v>15</v>
      </c>
      <c r="X29" s="46"/>
      <c r="Y29" s="47">
        <v>44745</v>
      </c>
      <c r="Z29" s="4" t="s">
        <v>64</v>
      </c>
      <c r="AA29" s="3" t="s">
        <v>685</v>
      </c>
      <c r="AB29" s="13">
        <v>57</v>
      </c>
    </row>
    <row r="30" spans="1:28" ht="26.4" hidden="1" outlineLevel="1" x14ac:dyDescent="0.3">
      <c r="A30" s="166">
        <v>9</v>
      </c>
      <c r="B30" s="75" t="s">
        <v>213</v>
      </c>
      <c r="C30" s="172" t="s">
        <v>67</v>
      </c>
      <c r="D30" s="3" t="s">
        <v>688</v>
      </c>
      <c r="E30" s="61">
        <v>44267</v>
      </c>
      <c r="F30" s="62" t="s">
        <v>781</v>
      </c>
      <c r="G30" s="60" t="s">
        <v>35</v>
      </c>
      <c r="H30" s="60" t="s">
        <v>25</v>
      </c>
      <c r="I30" s="11" t="s">
        <v>30</v>
      </c>
      <c r="J30" s="14" t="s">
        <v>137</v>
      </c>
      <c r="K30" s="20"/>
      <c r="L30" s="20"/>
      <c r="M30" s="20"/>
      <c r="N30" s="20"/>
      <c r="O30" s="26"/>
      <c r="P30" s="60"/>
      <c r="Q30" s="60"/>
      <c r="R30" s="60"/>
      <c r="S30" s="60"/>
      <c r="T30" s="60" t="s">
        <v>12</v>
      </c>
      <c r="U30" s="60"/>
      <c r="V30" s="60"/>
      <c r="W30" s="60"/>
      <c r="X30" s="60"/>
      <c r="Y30" s="61">
        <v>44786</v>
      </c>
      <c r="Z30" s="4" t="s">
        <v>64</v>
      </c>
      <c r="AA30" s="3" t="s">
        <v>791</v>
      </c>
      <c r="AB30" s="13">
        <v>37</v>
      </c>
    </row>
    <row r="31" spans="1:28" collapsed="1" x14ac:dyDescent="0.3">
      <c r="B31" s="151" t="s">
        <v>213</v>
      </c>
    </row>
    <row r="32" spans="1:28" ht="26.4" hidden="1" outlineLevel="1" x14ac:dyDescent="0.3">
      <c r="A32" s="16">
        <v>6</v>
      </c>
      <c r="B32" s="41" t="s">
        <v>89</v>
      </c>
      <c r="C32" s="173" t="s">
        <v>67</v>
      </c>
      <c r="D32" s="3" t="s">
        <v>29</v>
      </c>
      <c r="E32" s="17">
        <v>44211</v>
      </c>
      <c r="F32" s="18" t="s">
        <v>167</v>
      </c>
      <c r="G32" s="19" t="s">
        <v>35</v>
      </c>
      <c r="H32" s="19" t="s">
        <v>25</v>
      </c>
      <c r="I32" s="11" t="s">
        <v>30</v>
      </c>
      <c r="J32" s="14" t="s">
        <v>137</v>
      </c>
      <c r="K32" s="5"/>
      <c r="L32" s="5"/>
      <c r="M32" s="5"/>
      <c r="N32" s="5"/>
      <c r="O32" s="15"/>
      <c r="P32" s="12"/>
      <c r="Q32" s="5"/>
      <c r="R32" s="5"/>
      <c r="S32" s="19"/>
      <c r="T32" s="19" t="s">
        <v>12</v>
      </c>
      <c r="U32" s="19"/>
      <c r="V32" s="19"/>
      <c r="W32" s="19"/>
      <c r="X32" s="19"/>
      <c r="Y32" s="17">
        <v>44696</v>
      </c>
      <c r="Z32" s="3" t="s">
        <v>64</v>
      </c>
      <c r="AA32" s="3" t="s">
        <v>189</v>
      </c>
      <c r="AB32" s="13">
        <v>32</v>
      </c>
    </row>
    <row r="33" spans="1:28" ht="26.4" hidden="1" outlineLevel="1" x14ac:dyDescent="0.3">
      <c r="A33" s="7">
        <v>8</v>
      </c>
      <c r="B33" s="40" t="s">
        <v>89</v>
      </c>
      <c r="C33" s="171" t="s">
        <v>67</v>
      </c>
      <c r="D33" s="3" t="s">
        <v>29</v>
      </c>
      <c r="E33" s="6" t="s">
        <v>459</v>
      </c>
      <c r="F33" s="9" t="s">
        <v>459</v>
      </c>
      <c r="G33" s="10" t="s">
        <v>23</v>
      </c>
      <c r="H33" s="10" t="s">
        <v>25</v>
      </c>
      <c r="I33" s="30" t="s">
        <v>30</v>
      </c>
      <c r="J33" s="14" t="s">
        <v>137</v>
      </c>
      <c r="K33" s="20"/>
      <c r="L33" s="20"/>
      <c r="M33" s="20"/>
      <c r="N33" s="20"/>
      <c r="O33" s="26"/>
      <c r="P33" s="10"/>
      <c r="Q33" s="10"/>
      <c r="R33" s="10"/>
      <c r="S33" s="10"/>
      <c r="T33" s="10"/>
      <c r="U33" s="10"/>
      <c r="V33" s="10"/>
      <c r="W33" s="10"/>
      <c r="X33" s="10"/>
      <c r="Y33" s="6" t="s">
        <v>508</v>
      </c>
      <c r="Z33" s="3" t="s">
        <v>8</v>
      </c>
      <c r="AA33" s="3" t="s">
        <v>509</v>
      </c>
      <c r="AB33" s="13">
        <v>39</v>
      </c>
    </row>
    <row r="34" spans="1:28" ht="26.4" hidden="1" outlineLevel="1" x14ac:dyDescent="0.3">
      <c r="A34" s="169">
        <v>8</v>
      </c>
      <c r="B34" s="64" t="s">
        <v>89</v>
      </c>
      <c r="C34" s="171" t="s">
        <v>67</v>
      </c>
      <c r="D34" s="3" t="s">
        <v>29</v>
      </c>
      <c r="E34" s="56">
        <v>44211</v>
      </c>
      <c r="F34" s="49">
        <v>6099939</v>
      </c>
      <c r="G34" s="49" t="s">
        <v>24</v>
      </c>
      <c r="H34" s="49" t="s">
        <v>25</v>
      </c>
      <c r="I34" s="11" t="s">
        <v>30</v>
      </c>
      <c r="J34" s="14"/>
      <c r="K34" s="20"/>
      <c r="L34" s="20"/>
      <c r="M34" s="20"/>
      <c r="N34" s="20"/>
      <c r="O34" s="26"/>
      <c r="P34" s="49"/>
      <c r="Q34" s="49"/>
      <c r="R34" s="49"/>
      <c r="S34" s="49" t="s">
        <v>11</v>
      </c>
      <c r="T34" s="49"/>
      <c r="U34" s="49"/>
      <c r="V34" s="49"/>
      <c r="W34" s="49"/>
      <c r="X34" s="49"/>
      <c r="Y34" s="56">
        <v>44759</v>
      </c>
      <c r="Z34" s="4" t="s">
        <v>64</v>
      </c>
      <c r="AA34" s="3" t="s">
        <v>730</v>
      </c>
      <c r="AB34" s="13">
        <v>26</v>
      </c>
    </row>
    <row r="35" spans="1:28" collapsed="1" x14ac:dyDescent="0.3">
      <c r="B35" s="157" t="s">
        <v>89</v>
      </c>
    </row>
    <row r="36" spans="1:28" ht="26.4" hidden="1" outlineLevel="1" x14ac:dyDescent="0.3">
      <c r="A36" s="7">
        <v>5</v>
      </c>
      <c r="B36" s="40" t="s">
        <v>322</v>
      </c>
      <c r="C36" s="171" t="s">
        <v>67</v>
      </c>
      <c r="D36" s="3" t="s">
        <v>344</v>
      </c>
      <c r="E36" s="6">
        <v>44300</v>
      </c>
      <c r="F36" s="9" t="s">
        <v>329</v>
      </c>
      <c r="G36" s="10" t="s">
        <v>23</v>
      </c>
      <c r="H36" s="10" t="s">
        <v>25</v>
      </c>
      <c r="I36" s="30" t="s">
        <v>30</v>
      </c>
      <c r="J36" s="14" t="s">
        <v>137</v>
      </c>
      <c r="K36" s="20"/>
      <c r="L36" s="20"/>
      <c r="M36" s="20"/>
      <c r="N36" s="20"/>
      <c r="O36" s="26"/>
      <c r="P36" s="10"/>
      <c r="Q36" s="10"/>
      <c r="R36" s="10"/>
      <c r="S36" s="10"/>
      <c r="T36" s="10" t="s">
        <v>12</v>
      </c>
      <c r="U36" s="10"/>
      <c r="V36" s="10"/>
      <c r="W36" s="10"/>
      <c r="X36" s="10"/>
      <c r="Y36" s="6">
        <v>44716</v>
      </c>
      <c r="Z36" s="4" t="s">
        <v>64</v>
      </c>
      <c r="AA36" s="3" t="s">
        <v>342</v>
      </c>
      <c r="AB36" s="13">
        <v>33</v>
      </c>
    </row>
    <row r="37" spans="1:28" ht="26.4" hidden="1" outlineLevel="1" x14ac:dyDescent="0.3">
      <c r="A37" s="7">
        <v>7</v>
      </c>
      <c r="B37" s="40" t="s">
        <v>322</v>
      </c>
      <c r="C37" s="171" t="s">
        <v>67</v>
      </c>
      <c r="D37" s="3" t="s">
        <v>344</v>
      </c>
      <c r="E37" s="59">
        <v>44290</v>
      </c>
      <c r="F37" s="20" t="s">
        <v>748</v>
      </c>
      <c r="G37" s="20" t="s">
        <v>35</v>
      </c>
      <c r="H37" s="20" t="s">
        <v>25</v>
      </c>
      <c r="I37" s="11" t="s">
        <v>30</v>
      </c>
      <c r="J37" s="14" t="s">
        <v>137</v>
      </c>
      <c r="K37" s="20"/>
      <c r="L37" s="20"/>
      <c r="M37" s="20"/>
      <c r="N37" s="20"/>
      <c r="O37" s="26"/>
      <c r="P37" s="37"/>
      <c r="Q37" s="13"/>
      <c r="R37" s="13"/>
      <c r="S37" s="20"/>
      <c r="T37" s="20" t="s">
        <v>12</v>
      </c>
      <c r="U37" s="20"/>
      <c r="V37" s="20"/>
      <c r="W37" s="20"/>
      <c r="X37" s="20"/>
      <c r="Y37" s="24">
        <v>44765</v>
      </c>
      <c r="Z37" s="4" t="s">
        <v>64</v>
      </c>
      <c r="AA37" s="3" t="s">
        <v>749</v>
      </c>
      <c r="AB37" s="13">
        <v>35</v>
      </c>
    </row>
    <row r="38" spans="1:28" ht="26.4" hidden="1" outlineLevel="1" x14ac:dyDescent="0.3">
      <c r="A38" s="166">
        <v>8</v>
      </c>
      <c r="B38" s="75" t="s">
        <v>322</v>
      </c>
      <c r="C38" s="172" t="s">
        <v>67</v>
      </c>
      <c r="D38" s="3" t="s">
        <v>344</v>
      </c>
      <c r="E38" s="61">
        <v>44300</v>
      </c>
      <c r="F38" s="62" t="s">
        <v>329</v>
      </c>
      <c r="G38" s="60" t="s">
        <v>35</v>
      </c>
      <c r="H38" s="60" t="s">
        <v>25</v>
      </c>
      <c r="I38" s="11"/>
      <c r="J38" s="14"/>
      <c r="K38" s="20"/>
      <c r="L38" s="20"/>
      <c r="M38" s="20"/>
      <c r="N38" s="20"/>
      <c r="O38" s="26"/>
      <c r="P38" s="60"/>
      <c r="Q38" s="60"/>
      <c r="R38" s="60"/>
      <c r="S38" s="60"/>
      <c r="T38" s="60"/>
      <c r="U38" s="60"/>
      <c r="V38" s="60"/>
      <c r="W38" s="60" t="s">
        <v>15</v>
      </c>
      <c r="X38" s="60"/>
      <c r="Y38" s="61">
        <v>44786</v>
      </c>
      <c r="Z38" s="4" t="s">
        <v>64</v>
      </c>
      <c r="AA38" s="3" t="s">
        <v>791</v>
      </c>
      <c r="AB38" s="13">
        <v>37</v>
      </c>
    </row>
    <row r="39" spans="1:28" collapsed="1" x14ac:dyDescent="0.3">
      <c r="B39" s="151" t="s">
        <v>322</v>
      </c>
    </row>
    <row r="40" spans="1:28" ht="26.4" hidden="1" outlineLevel="1" x14ac:dyDescent="0.3">
      <c r="A40" s="7">
        <v>8</v>
      </c>
      <c r="B40" s="40" t="s">
        <v>212</v>
      </c>
      <c r="C40" s="171" t="s">
        <v>67</v>
      </c>
      <c r="D40" s="3" t="s">
        <v>76</v>
      </c>
      <c r="E40" s="6">
        <v>44288</v>
      </c>
      <c r="F40" s="9" t="s">
        <v>233</v>
      </c>
      <c r="G40" s="10" t="s">
        <v>35</v>
      </c>
      <c r="H40" s="10" t="s">
        <v>25</v>
      </c>
      <c r="I40" s="11"/>
      <c r="J40" s="14"/>
      <c r="K40" s="5"/>
      <c r="L40" s="5"/>
      <c r="M40" s="5"/>
      <c r="N40" s="5"/>
      <c r="O40" s="15"/>
      <c r="P40" s="10"/>
      <c r="Q40" s="10"/>
      <c r="R40" s="10"/>
      <c r="S40" s="10"/>
      <c r="T40" s="10"/>
      <c r="U40" s="10"/>
      <c r="V40" s="10"/>
      <c r="W40" s="10" t="s">
        <v>15</v>
      </c>
      <c r="X40" s="10"/>
      <c r="Y40" s="6">
        <v>44709</v>
      </c>
      <c r="Z40" s="3" t="s">
        <v>64</v>
      </c>
      <c r="AA40" s="3" t="s">
        <v>65</v>
      </c>
      <c r="AB40" s="13">
        <v>64</v>
      </c>
    </row>
    <row r="41" spans="1:28" ht="26.4" hidden="1" outlineLevel="1" x14ac:dyDescent="0.3">
      <c r="A41" s="82">
        <v>11</v>
      </c>
      <c r="B41" s="86" t="s">
        <v>212</v>
      </c>
      <c r="C41" s="171" t="s">
        <v>67</v>
      </c>
      <c r="D41" s="3" t="s">
        <v>76</v>
      </c>
      <c r="E41" s="47">
        <v>44288</v>
      </c>
      <c r="F41" s="48" t="s">
        <v>233</v>
      </c>
      <c r="G41" s="46" t="s">
        <v>23</v>
      </c>
      <c r="H41" s="46" t="s">
        <v>25</v>
      </c>
      <c r="I41" s="11"/>
      <c r="J41" s="14"/>
      <c r="K41" s="20"/>
      <c r="L41" s="20"/>
      <c r="M41" s="20"/>
      <c r="N41" s="20"/>
      <c r="O41" s="26"/>
      <c r="P41" s="46"/>
      <c r="Q41" s="46"/>
      <c r="R41" s="46"/>
      <c r="S41" s="46"/>
      <c r="T41" s="46"/>
      <c r="U41" s="46"/>
      <c r="V41" s="46"/>
      <c r="W41" s="46" t="s">
        <v>15</v>
      </c>
      <c r="X41" s="46"/>
      <c r="Y41" s="47">
        <v>44744</v>
      </c>
      <c r="Z41" s="4" t="s">
        <v>64</v>
      </c>
      <c r="AA41" s="3" t="s">
        <v>685</v>
      </c>
      <c r="AB41" s="13">
        <v>62</v>
      </c>
    </row>
    <row r="42" spans="1:28" collapsed="1" x14ac:dyDescent="0.3">
      <c r="B42" s="151" t="s">
        <v>212</v>
      </c>
    </row>
    <row r="43" spans="1:28" ht="26.4" hidden="1" outlineLevel="1" x14ac:dyDescent="0.3">
      <c r="A43" s="7">
        <v>4</v>
      </c>
      <c r="B43" s="40" t="s">
        <v>260</v>
      </c>
      <c r="C43" s="171" t="s">
        <v>67</v>
      </c>
      <c r="D43" s="3" t="s">
        <v>117</v>
      </c>
      <c r="E43" s="6">
        <v>44308</v>
      </c>
      <c r="F43" s="9" t="s">
        <v>230</v>
      </c>
      <c r="G43" s="10" t="s">
        <v>23</v>
      </c>
      <c r="H43" s="10" t="s">
        <v>25</v>
      </c>
      <c r="I43" s="11"/>
      <c r="J43" s="14"/>
      <c r="K43" s="5"/>
      <c r="L43" s="5"/>
      <c r="M43" s="5"/>
      <c r="N43" s="5"/>
      <c r="O43" s="15"/>
      <c r="P43" s="10"/>
      <c r="Q43" s="10"/>
      <c r="R43" s="10"/>
      <c r="S43" s="10"/>
      <c r="T43" s="10"/>
      <c r="U43" s="10"/>
      <c r="V43" s="10"/>
      <c r="W43" s="10" t="s">
        <v>15</v>
      </c>
      <c r="X43" s="10"/>
      <c r="Y43" s="6">
        <v>44709</v>
      </c>
      <c r="Z43" s="3" t="s">
        <v>64</v>
      </c>
      <c r="AA43" s="3" t="s">
        <v>65</v>
      </c>
      <c r="AB43" s="13">
        <v>64</v>
      </c>
    </row>
    <row r="44" spans="1:28" ht="28.8" hidden="1" outlineLevel="1" x14ac:dyDescent="0.3">
      <c r="A44" s="82">
        <v>4</v>
      </c>
      <c r="B44" s="88" t="s">
        <v>260</v>
      </c>
      <c r="C44" s="171" t="s">
        <v>67</v>
      </c>
      <c r="D44" s="3" t="s">
        <v>117</v>
      </c>
      <c r="E44" s="47">
        <v>44308</v>
      </c>
      <c r="F44" s="48" t="s">
        <v>230</v>
      </c>
      <c r="G44" s="46" t="s">
        <v>35</v>
      </c>
      <c r="H44" s="46" t="s">
        <v>25</v>
      </c>
      <c r="I44" s="11"/>
      <c r="J44" s="14"/>
      <c r="K44" s="20"/>
      <c r="L44" s="20"/>
      <c r="M44" s="20"/>
      <c r="N44" s="20"/>
      <c r="O44" s="26"/>
      <c r="P44" s="46"/>
      <c r="Q44" s="46"/>
      <c r="R44" s="46"/>
      <c r="S44" s="46"/>
      <c r="T44" s="46"/>
      <c r="U44" s="46"/>
      <c r="V44" s="46"/>
      <c r="W44" s="46" t="s">
        <v>15</v>
      </c>
      <c r="X44" s="46"/>
      <c r="Y44" s="47">
        <v>44829</v>
      </c>
      <c r="Z44" s="3" t="s">
        <v>64</v>
      </c>
      <c r="AA44" s="3" t="s">
        <v>905</v>
      </c>
      <c r="AB44" s="13">
        <v>41</v>
      </c>
    </row>
    <row r="45" spans="1:28" collapsed="1" x14ac:dyDescent="0.3">
      <c r="B45" s="162" t="s">
        <v>260</v>
      </c>
    </row>
    <row r="46" spans="1:28" hidden="1" outlineLevel="1" x14ac:dyDescent="0.3">
      <c r="A46" s="7">
        <v>4</v>
      </c>
      <c r="B46" s="40" t="s">
        <v>510</v>
      </c>
      <c r="C46" s="171" t="s">
        <v>67</v>
      </c>
      <c r="D46" s="3" t="s">
        <v>511</v>
      </c>
      <c r="E46" s="6" t="s">
        <v>455</v>
      </c>
      <c r="F46" s="9" t="s">
        <v>456</v>
      </c>
      <c r="G46" s="10" t="s">
        <v>23</v>
      </c>
      <c r="H46" s="10" t="s">
        <v>25</v>
      </c>
      <c r="I46" s="30" t="s">
        <v>30</v>
      </c>
      <c r="J46" s="14"/>
      <c r="K46" s="20"/>
      <c r="L46" s="20"/>
      <c r="M46" s="20"/>
      <c r="N46" s="20"/>
      <c r="O46" s="26"/>
      <c r="P46" s="10"/>
      <c r="Q46" s="10"/>
      <c r="R46" s="10"/>
      <c r="S46" s="10"/>
      <c r="T46" s="10" t="s">
        <v>12</v>
      </c>
      <c r="U46" s="10"/>
      <c r="V46" s="10"/>
      <c r="W46" s="10"/>
      <c r="X46" s="10"/>
      <c r="Y46" s="6" t="s">
        <v>508</v>
      </c>
      <c r="Z46" s="3" t="s">
        <v>8</v>
      </c>
      <c r="AA46" s="3" t="s">
        <v>509</v>
      </c>
      <c r="AB46" s="13">
        <v>39</v>
      </c>
    </row>
    <row r="47" spans="1:28" ht="26.4" hidden="1" outlineLevel="1" x14ac:dyDescent="0.3">
      <c r="A47" s="169">
        <v>5</v>
      </c>
      <c r="B47" s="64" t="s">
        <v>510</v>
      </c>
      <c r="C47" s="171" t="s">
        <v>67</v>
      </c>
      <c r="D47" s="3" t="s">
        <v>511</v>
      </c>
      <c r="E47" s="56">
        <v>44348</v>
      </c>
      <c r="F47" s="49">
        <v>6229077</v>
      </c>
      <c r="G47" s="49" t="s">
        <v>23</v>
      </c>
      <c r="H47" s="49" t="s">
        <v>25</v>
      </c>
      <c r="I47" s="11" t="s">
        <v>30</v>
      </c>
      <c r="J47" s="14" t="s">
        <v>137</v>
      </c>
      <c r="K47" s="20"/>
      <c r="L47" s="20"/>
      <c r="M47" s="20"/>
      <c r="N47" s="20"/>
      <c r="O47" s="26"/>
      <c r="P47" s="49"/>
      <c r="Q47" s="49"/>
      <c r="R47" s="49"/>
      <c r="S47" s="49"/>
      <c r="T47" s="49" t="s">
        <v>12</v>
      </c>
      <c r="U47" s="49"/>
      <c r="V47" s="49"/>
      <c r="W47" s="49"/>
      <c r="X47" s="49"/>
      <c r="Y47" s="56">
        <v>44759</v>
      </c>
      <c r="Z47" s="4" t="s">
        <v>64</v>
      </c>
      <c r="AA47" s="3" t="s">
        <v>730</v>
      </c>
      <c r="AB47" s="13">
        <v>26</v>
      </c>
    </row>
    <row r="48" spans="1:28" collapsed="1" x14ac:dyDescent="0.3">
      <c r="B48" s="157" t="s">
        <v>510</v>
      </c>
    </row>
    <row r="49" spans="1:28" ht="28.8" hidden="1" outlineLevel="1" x14ac:dyDescent="0.3">
      <c r="A49" s="166">
        <v>7</v>
      </c>
      <c r="B49" s="75" t="s">
        <v>150</v>
      </c>
      <c r="C49" s="172" t="s">
        <v>67</v>
      </c>
      <c r="D49" s="3" t="s">
        <v>73</v>
      </c>
      <c r="E49" s="61">
        <v>44482</v>
      </c>
      <c r="F49" s="62" t="s">
        <v>163</v>
      </c>
      <c r="G49" s="60" t="s">
        <v>23</v>
      </c>
      <c r="H49" s="60" t="s">
        <v>25</v>
      </c>
      <c r="I49" s="11"/>
      <c r="J49" s="14"/>
      <c r="K49" s="20"/>
      <c r="L49" s="20"/>
      <c r="M49" s="20"/>
      <c r="N49" s="20"/>
      <c r="O49" s="26"/>
      <c r="P49" s="60"/>
      <c r="Q49" s="60"/>
      <c r="R49" s="60"/>
      <c r="S49" s="60"/>
      <c r="T49" s="60"/>
      <c r="U49" s="60"/>
      <c r="V49" s="60"/>
      <c r="W49" s="60" t="s">
        <v>15</v>
      </c>
      <c r="X49" s="60"/>
      <c r="Y49" s="61">
        <v>44786</v>
      </c>
      <c r="Z49" s="4" t="s">
        <v>64</v>
      </c>
      <c r="AA49" s="3" t="s">
        <v>791</v>
      </c>
      <c r="AB49" s="13">
        <v>37</v>
      </c>
    </row>
    <row r="50" spans="1:28" ht="28.8" hidden="1" outlineLevel="1" x14ac:dyDescent="0.3">
      <c r="A50" s="167">
        <v>4</v>
      </c>
      <c r="B50" s="75" t="s">
        <v>150</v>
      </c>
      <c r="C50" s="171" t="s">
        <v>67</v>
      </c>
      <c r="D50" s="3" t="s">
        <v>91</v>
      </c>
      <c r="E50" s="76" t="s">
        <v>451</v>
      </c>
      <c r="F50" s="77" t="s">
        <v>452</v>
      </c>
      <c r="G50" s="74" t="s">
        <v>23</v>
      </c>
      <c r="H50" s="74" t="s">
        <v>25</v>
      </c>
      <c r="I50" s="11" t="s">
        <v>30</v>
      </c>
      <c r="J50" s="14"/>
      <c r="K50" s="20"/>
      <c r="L50" s="20"/>
      <c r="M50" s="20"/>
      <c r="N50" s="20"/>
      <c r="O50" s="26"/>
      <c r="P50" s="78"/>
      <c r="Q50" s="78"/>
      <c r="R50" s="78"/>
      <c r="S50" s="78"/>
      <c r="T50" s="78" t="s">
        <v>12</v>
      </c>
      <c r="U50" s="78"/>
      <c r="V50" s="78"/>
      <c r="W50" s="78"/>
      <c r="X50" s="78"/>
      <c r="Y50" s="79">
        <v>44787</v>
      </c>
      <c r="Z50" s="4" t="s">
        <v>64</v>
      </c>
      <c r="AA50" s="3" t="s">
        <v>838</v>
      </c>
      <c r="AB50" s="13">
        <v>24</v>
      </c>
    </row>
    <row r="51" spans="1:28" collapsed="1" x14ac:dyDescent="0.3">
      <c r="B51" s="151" t="s">
        <v>150</v>
      </c>
    </row>
    <row r="52" spans="1:28" ht="26.4" hidden="1" outlineLevel="1" x14ac:dyDescent="0.3">
      <c r="A52" s="82">
        <v>3</v>
      </c>
      <c r="B52" s="88" t="s">
        <v>259</v>
      </c>
      <c r="C52" s="171" t="s">
        <v>67</v>
      </c>
      <c r="D52" s="3" t="s">
        <v>68</v>
      </c>
      <c r="E52" s="47">
        <v>44529</v>
      </c>
      <c r="F52" s="48" t="s">
        <v>227</v>
      </c>
      <c r="G52" s="46" t="s">
        <v>23</v>
      </c>
      <c r="H52" s="46" t="s">
        <v>25</v>
      </c>
      <c r="I52" s="11" t="s">
        <v>30</v>
      </c>
      <c r="J52" s="14" t="s">
        <v>137</v>
      </c>
      <c r="K52" s="20"/>
      <c r="L52" s="20"/>
      <c r="M52" s="20"/>
      <c r="N52" s="20"/>
      <c r="O52" s="26"/>
      <c r="P52" s="37"/>
      <c r="Q52" s="13"/>
      <c r="R52" s="13"/>
      <c r="S52" s="46"/>
      <c r="T52" s="46" t="s">
        <v>12</v>
      </c>
      <c r="U52" s="46"/>
      <c r="V52" s="46"/>
      <c r="W52" s="46"/>
      <c r="X52" s="46"/>
      <c r="Y52" s="47">
        <v>44880</v>
      </c>
      <c r="Z52" s="3" t="s">
        <v>11</v>
      </c>
      <c r="AA52" s="3" t="s">
        <v>749</v>
      </c>
      <c r="AB52" s="13">
        <v>21</v>
      </c>
    </row>
    <row r="53" spans="1:28" ht="26.4" hidden="1" outlineLevel="1" x14ac:dyDescent="0.3">
      <c r="A53" s="82">
        <v>5</v>
      </c>
      <c r="B53" s="88" t="s">
        <v>259</v>
      </c>
      <c r="C53" s="171" t="s">
        <v>67</v>
      </c>
      <c r="D53" s="3" t="s">
        <v>839</v>
      </c>
      <c r="E53" s="47">
        <v>44529</v>
      </c>
      <c r="F53" s="48" t="s">
        <v>952</v>
      </c>
      <c r="G53" s="46" t="s">
        <v>35</v>
      </c>
      <c r="H53" s="46" t="s">
        <v>25</v>
      </c>
      <c r="I53" s="11"/>
      <c r="J53" s="14"/>
      <c r="K53" s="20"/>
      <c r="L53" s="20"/>
      <c r="M53" s="20"/>
      <c r="N53" s="20"/>
      <c r="O53" s="26"/>
      <c r="P53" s="46"/>
      <c r="Q53" s="46"/>
      <c r="R53" s="46"/>
      <c r="S53" s="46"/>
      <c r="T53" s="46" t="s">
        <v>12</v>
      </c>
      <c r="U53" s="46"/>
      <c r="V53" s="46"/>
      <c r="W53" s="46"/>
      <c r="X53" s="46"/>
      <c r="Y53" s="47">
        <v>44913</v>
      </c>
      <c r="Z53" s="3" t="s">
        <v>11</v>
      </c>
      <c r="AA53" s="3" t="s">
        <v>749</v>
      </c>
      <c r="AB53" s="13">
        <v>29</v>
      </c>
    </row>
    <row r="54" spans="1:28" collapsed="1" x14ac:dyDescent="0.3">
      <c r="B54" s="162" t="s">
        <v>259</v>
      </c>
    </row>
    <row r="55" spans="1:28" ht="26.4" hidden="1" outlineLevel="1" x14ac:dyDescent="0.3">
      <c r="A55" s="16">
        <v>4</v>
      </c>
      <c r="B55" s="41" t="s">
        <v>151</v>
      </c>
      <c r="C55" s="173" t="s">
        <v>67</v>
      </c>
      <c r="D55" s="3" t="s">
        <v>73</v>
      </c>
      <c r="E55" s="17">
        <v>44319</v>
      </c>
      <c r="F55" s="18" t="s">
        <v>165</v>
      </c>
      <c r="G55" s="19" t="s">
        <v>23</v>
      </c>
      <c r="H55" s="19" t="s">
        <v>25</v>
      </c>
      <c r="I55" s="11" t="s">
        <v>30</v>
      </c>
      <c r="J55" s="14"/>
      <c r="K55" s="5"/>
      <c r="L55" s="5"/>
      <c r="M55" s="5"/>
      <c r="N55" s="5"/>
      <c r="O55" s="15"/>
      <c r="P55" s="12"/>
      <c r="Q55" s="5"/>
      <c r="R55" s="5"/>
      <c r="S55" s="19"/>
      <c r="T55" s="19" t="s">
        <v>12</v>
      </c>
      <c r="U55" s="19"/>
      <c r="V55" s="19"/>
      <c r="W55" s="19"/>
      <c r="X55" s="19"/>
      <c r="Y55" s="17">
        <v>44696</v>
      </c>
      <c r="Z55" s="3" t="s">
        <v>64</v>
      </c>
      <c r="AA55" s="3" t="s">
        <v>189</v>
      </c>
      <c r="AB55" s="13">
        <v>32</v>
      </c>
    </row>
    <row r="56" spans="1:28" collapsed="1" x14ac:dyDescent="0.3">
      <c r="B56" s="151" t="s">
        <v>151</v>
      </c>
    </row>
    <row r="57" spans="1:28" ht="26.4" hidden="1" outlineLevel="1" x14ac:dyDescent="0.3">
      <c r="A57" s="82">
        <v>4</v>
      </c>
      <c r="B57" s="88" t="s">
        <v>532</v>
      </c>
      <c r="C57" s="171" t="s">
        <v>67</v>
      </c>
      <c r="D57" s="3" t="s">
        <v>44</v>
      </c>
      <c r="E57" s="47">
        <v>44576</v>
      </c>
      <c r="F57" s="48" t="s">
        <v>935</v>
      </c>
      <c r="G57" s="46" t="s">
        <v>23</v>
      </c>
      <c r="H57" s="46" t="s">
        <v>25</v>
      </c>
      <c r="I57" s="11"/>
      <c r="J57" s="14"/>
      <c r="K57" s="20"/>
      <c r="L57" s="20"/>
      <c r="M57" s="20"/>
      <c r="N57" s="20"/>
      <c r="O57" s="26"/>
      <c r="P57" s="46"/>
      <c r="Q57" s="46"/>
      <c r="R57" s="46"/>
      <c r="S57" s="46"/>
      <c r="T57" s="46" t="s">
        <v>12</v>
      </c>
      <c r="U57" s="46"/>
      <c r="V57" s="46"/>
      <c r="W57" s="46"/>
      <c r="X57" s="46"/>
      <c r="Y57" s="47">
        <v>44913</v>
      </c>
      <c r="Z57" s="3" t="s">
        <v>11</v>
      </c>
      <c r="AA57" s="3" t="s">
        <v>749</v>
      </c>
      <c r="AB57" s="13">
        <v>29</v>
      </c>
    </row>
    <row r="58" spans="1:28" collapsed="1" x14ac:dyDescent="0.3">
      <c r="B58" s="162" t="s">
        <v>532</v>
      </c>
    </row>
    <row r="59" spans="1:28" ht="28.8" hidden="1" outlineLevel="1" x14ac:dyDescent="0.3">
      <c r="A59" s="167">
        <v>3</v>
      </c>
      <c r="B59" s="75" t="s">
        <v>823</v>
      </c>
      <c r="C59" s="171" t="s">
        <v>67</v>
      </c>
      <c r="D59" s="3" t="s">
        <v>91</v>
      </c>
      <c r="E59" s="76" t="s">
        <v>828</v>
      </c>
      <c r="F59" s="77" t="s">
        <v>829</v>
      </c>
      <c r="G59" s="74" t="s">
        <v>23</v>
      </c>
      <c r="H59" s="74" t="s">
        <v>25</v>
      </c>
      <c r="I59" s="11"/>
      <c r="J59" s="14"/>
      <c r="K59" s="20"/>
      <c r="L59" s="20"/>
      <c r="M59" s="20"/>
      <c r="N59" s="20"/>
      <c r="O59" s="26"/>
      <c r="P59" s="78"/>
      <c r="Q59" s="78"/>
      <c r="R59" s="78"/>
      <c r="S59" s="78"/>
      <c r="T59" s="78"/>
      <c r="U59" s="78"/>
      <c r="V59" s="78"/>
      <c r="W59" s="78" t="s">
        <v>15</v>
      </c>
      <c r="X59" s="78"/>
      <c r="Y59" s="79">
        <v>44787</v>
      </c>
      <c r="Z59" s="4" t="s">
        <v>64</v>
      </c>
      <c r="AA59" s="3" t="s">
        <v>838</v>
      </c>
      <c r="AB59" s="13">
        <v>24</v>
      </c>
    </row>
    <row r="60" spans="1:28" collapsed="1" x14ac:dyDescent="0.3">
      <c r="B60" s="151" t="s">
        <v>823</v>
      </c>
    </row>
    <row r="61" spans="1:28" hidden="1" outlineLevel="1" x14ac:dyDescent="0.3">
      <c r="A61" s="170">
        <v>1</v>
      </c>
      <c r="B61" s="41" t="s">
        <v>647</v>
      </c>
      <c r="C61" s="171" t="s">
        <v>67</v>
      </c>
      <c r="D61" s="3" t="s">
        <v>636</v>
      </c>
      <c r="E61" s="20" t="s">
        <v>488</v>
      </c>
      <c r="F61" s="20" t="s">
        <v>611</v>
      </c>
      <c r="G61" s="20" t="s">
        <v>35</v>
      </c>
      <c r="H61" s="10" t="s">
        <v>25</v>
      </c>
      <c r="I61" s="30" t="s">
        <v>30</v>
      </c>
      <c r="J61" s="14"/>
      <c r="K61" s="20"/>
      <c r="L61" s="20"/>
      <c r="M61" s="20"/>
      <c r="N61" s="20"/>
      <c r="O61" s="26"/>
      <c r="P61" s="37"/>
      <c r="Q61" s="13"/>
      <c r="R61" s="13"/>
      <c r="S61" s="13"/>
      <c r="T61" s="13" t="s">
        <v>12</v>
      </c>
      <c r="U61" s="13"/>
      <c r="V61" s="13"/>
      <c r="W61" s="13"/>
      <c r="X61" s="13"/>
      <c r="Y61" s="13" t="s">
        <v>634</v>
      </c>
      <c r="Z61" s="3" t="s">
        <v>11</v>
      </c>
      <c r="AA61" s="3" t="s">
        <v>635</v>
      </c>
      <c r="AB61" s="13">
        <v>17</v>
      </c>
    </row>
    <row r="62" spans="1:28" collapsed="1" x14ac:dyDescent="0.3">
      <c r="B62" s="175" t="s">
        <v>647</v>
      </c>
    </row>
    <row r="63" spans="1:28" hidden="1" outlineLevel="1" x14ac:dyDescent="0.3">
      <c r="A63" s="82">
        <v>2</v>
      </c>
      <c r="B63" s="88" t="s">
        <v>319</v>
      </c>
      <c r="C63" s="171" t="s">
        <v>67</v>
      </c>
      <c r="D63" s="3" t="s">
        <v>44</v>
      </c>
      <c r="E63" s="47">
        <v>44576</v>
      </c>
      <c r="F63" s="48" t="s">
        <v>326</v>
      </c>
      <c r="G63" s="46" t="s">
        <v>23</v>
      </c>
      <c r="H63" s="46" t="s">
        <v>25</v>
      </c>
      <c r="I63" s="11" t="s">
        <v>30</v>
      </c>
      <c r="J63" s="14" t="s">
        <v>137</v>
      </c>
      <c r="K63" s="20"/>
      <c r="L63" s="20"/>
      <c r="M63" s="20"/>
      <c r="N63" s="20"/>
      <c r="O63" s="26"/>
      <c r="P63" s="46"/>
      <c r="Q63" s="46"/>
      <c r="R63" s="46"/>
      <c r="S63" s="46"/>
      <c r="T63" s="46" t="s">
        <v>12</v>
      </c>
      <c r="U63" s="46"/>
      <c r="V63" s="46"/>
      <c r="W63" s="46"/>
      <c r="X63" s="46"/>
      <c r="Y63" s="47">
        <v>44850</v>
      </c>
      <c r="Z63" s="3" t="s">
        <v>11</v>
      </c>
      <c r="AA63" s="3" t="s">
        <v>927</v>
      </c>
      <c r="AB63" s="13">
        <v>8</v>
      </c>
    </row>
    <row r="64" spans="1:28" collapsed="1" x14ac:dyDescent="0.3">
      <c r="B64" s="162" t="s">
        <v>319</v>
      </c>
    </row>
    <row r="65" spans="1:28" hidden="1" outlineLevel="1" x14ac:dyDescent="0.3">
      <c r="A65" s="168">
        <v>3</v>
      </c>
      <c r="B65" s="44" t="s">
        <v>587</v>
      </c>
      <c r="C65" s="171" t="s">
        <v>67</v>
      </c>
      <c r="D65" s="3" t="s">
        <v>973</v>
      </c>
      <c r="E65" s="6">
        <v>44235</v>
      </c>
      <c r="F65" s="20">
        <v>6098643</v>
      </c>
      <c r="G65" s="20" t="s">
        <v>35</v>
      </c>
      <c r="H65" s="20" t="s">
        <v>594</v>
      </c>
      <c r="I65" s="30" t="s">
        <v>30</v>
      </c>
      <c r="J65" s="14" t="s">
        <v>137</v>
      </c>
      <c r="K65" s="20"/>
      <c r="L65" s="20"/>
      <c r="M65" s="20"/>
      <c r="N65" s="20"/>
      <c r="O65" s="26"/>
      <c r="P65" s="10"/>
      <c r="Q65" s="10"/>
      <c r="R65" s="10"/>
      <c r="S65" s="10"/>
      <c r="T65" s="10" t="s">
        <v>598</v>
      </c>
      <c r="U65" s="10"/>
      <c r="V65" s="10"/>
      <c r="W65" s="10"/>
      <c r="X65" s="10"/>
      <c r="Y65" s="6">
        <v>44731</v>
      </c>
      <c r="Z65" s="3" t="s">
        <v>11</v>
      </c>
      <c r="AA65" s="3" t="s">
        <v>600</v>
      </c>
      <c r="AB65" s="13">
        <v>8</v>
      </c>
    </row>
    <row r="66" spans="1:28" collapsed="1" x14ac:dyDescent="0.3">
      <c r="B66" s="160" t="s">
        <v>587</v>
      </c>
    </row>
    <row r="67" spans="1:28" ht="26.4" hidden="1" outlineLevel="1" x14ac:dyDescent="0.3">
      <c r="A67" s="165">
        <v>19</v>
      </c>
      <c r="B67" s="40" t="s">
        <v>92</v>
      </c>
      <c r="C67" s="171" t="s">
        <v>66</v>
      </c>
      <c r="D67" s="3" t="s">
        <v>100</v>
      </c>
      <c r="E67" s="3" t="s">
        <v>414</v>
      </c>
      <c r="F67" s="3">
        <v>6221712</v>
      </c>
      <c r="G67" s="3" t="s">
        <v>23</v>
      </c>
      <c r="H67" s="3" t="s">
        <v>25</v>
      </c>
      <c r="I67" s="30" t="s">
        <v>30</v>
      </c>
      <c r="J67" s="14"/>
      <c r="K67" s="20"/>
      <c r="L67" s="20"/>
      <c r="M67" s="20"/>
      <c r="N67" s="20"/>
      <c r="O67" s="26"/>
      <c r="P67" s="3"/>
      <c r="Q67" s="3"/>
      <c r="R67" s="3"/>
      <c r="S67" s="3"/>
      <c r="T67" s="10" t="s">
        <v>12</v>
      </c>
      <c r="U67" s="3"/>
      <c r="V67" s="3"/>
      <c r="W67" s="3"/>
      <c r="X67" s="3"/>
      <c r="Y67" s="24">
        <v>44725</v>
      </c>
      <c r="Z67" s="4" t="s">
        <v>64</v>
      </c>
      <c r="AA67" s="3" t="s">
        <v>426</v>
      </c>
      <c r="AB67" s="13">
        <v>29</v>
      </c>
    </row>
    <row r="68" spans="1:28" ht="26.4" hidden="1" outlineLevel="1" x14ac:dyDescent="0.3">
      <c r="A68" s="82">
        <v>44</v>
      </c>
      <c r="B68" s="86" t="s">
        <v>92</v>
      </c>
      <c r="C68" s="171" t="s">
        <v>66</v>
      </c>
      <c r="D68" s="3" t="s">
        <v>100</v>
      </c>
      <c r="E68" s="47">
        <v>44270</v>
      </c>
      <c r="F68" s="48" t="s">
        <v>246</v>
      </c>
      <c r="G68" s="46" t="s">
        <v>35</v>
      </c>
      <c r="H68" s="46" t="s">
        <v>25</v>
      </c>
      <c r="I68" s="11"/>
      <c r="J68" s="14"/>
      <c r="K68" s="20"/>
      <c r="L68" s="20"/>
      <c r="M68" s="20"/>
      <c r="N68" s="20"/>
      <c r="O68" s="26"/>
      <c r="P68" s="46"/>
      <c r="Q68" s="46"/>
      <c r="R68" s="46"/>
      <c r="S68" s="46"/>
      <c r="T68" s="46"/>
      <c r="U68" s="46"/>
      <c r="V68" s="46"/>
      <c r="W68" s="46" t="s">
        <v>15</v>
      </c>
      <c r="X68" s="46"/>
      <c r="Y68" s="47">
        <v>44744</v>
      </c>
      <c r="Z68" s="4" t="s">
        <v>64</v>
      </c>
      <c r="AA68" s="3" t="s">
        <v>685</v>
      </c>
      <c r="AB68" s="13">
        <v>62</v>
      </c>
    </row>
    <row r="69" spans="1:28" ht="26.4" hidden="1" outlineLevel="1" x14ac:dyDescent="0.3">
      <c r="A69" s="7">
        <v>29</v>
      </c>
      <c r="B69" s="40" t="s">
        <v>92</v>
      </c>
      <c r="C69" s="171" t="s">
        <v>66</v>
      </c>
      <c r="D69" s="3" t="s">
        <v>100</v>
      </c>
      <c r="E69" s="59">
        <v>44517</v>
      </c>
      <c r="F69" s="20">
        <v>6221712</v>
      </c>
      <c r="G69" s="20" t="s">
        <v>35</v>
      </c>
      <c r="H69" s="20" t="s">
        <v>25</v>
      </c>
      <c r="I69" s="11" t="s">
        <v>30</v>
      </c>
      <c r="J69" s="14"/>
      <c r="K69" s="20" t="s">
        <v>138</v>
      </c>
      <c r="L69" s="20"/>
      <c r="M69" s="20"/>
      <c r="N69" s="20"/>
      <c r="O69" s="26"/>
      <c r="P69" s="37"/>
      <c r="Q69" s="13"/>
      <c r="R69" s="13"/>
      <c r="S69" s="20"/>
      <c r="T69" s="20" t="s">
        <v>12</v>
      </c>
      <c r="U69" s="20"/>
      <c r="V69" s="20"/>
      <c r="W69" s="20"/>
      <c r="X69" s="20"/>
      <c r="Y69" s="24">
        <v>44765</v>
      </c>
      <c r="Z69" s="4" t="s">
        <v>64</v>
      </c>
      <c r="AA69" s="3" t="s">
        <v>749</v>
      </c>
      <c r="AB69" s="13">
        <v>35</v>
      </c>
    </row>
    <row r="70" spans="1:28" ht="26.4" hidden="1" outlineLevel="1" x14ac:dyDescent="0.3">
      <c r="A70" s="166">
        <v>28</v>
      </c>
      <c r="B70" s="75" t="s">
        <v>92</v>
      </c>
      <c r="C70" s="171" t="s">
        <v>66</v>
      </c>
      <c r="D70" s="3" t="s">
        <v>100</v>
      </c>
      <c r="E70" s="61">
        <v>44270</v>
      </c>
      <c r="F70" s="62" t="s">
        <v>246</v>
      </c>
      <c r="G70" s="60" t="s">
        <v>35</v>
      </c>
      <c r="H70" s="60" t="s">
        <v>25</v>
      </c>
      <c r="I70" s="11"/>
      <c r="J70" s="14"/>
      <c r="K70" s="20"/>
      <c r="L70" s="20"/>
      <c r="M70" s="20"/>
      <c r="N70" s="20"/>
      <c r="O70" s="26"/>
      <c r="P70" s="60"/>
      <c r="Q70" s="60"/>
      <c r="R70" s="60"/>
      <c r="S70" s="60"/>
      <c r="T70" s="60"/>
      <c r="U70" s="60"/>
      <c r="V70" s="60"/>
      <c r="W70" s="60" t="s">
        <v>15</v>
      </c>
      <c r="X70" s="60"/>
      <c r="Y70" s="61">
        <v>44786</v>
      </c>
      <c r="Z70" s="4" t="s">
        <v>64</v>
      </c>
      <c r="AA70" s="3" t="s">
        <v>791</v>
      </c>
      <c r="AB70" s="13">
        <v>37</v>
      </c>
    </row>
    <row r="71" spans="1:28" ht="26.4" hidden="1" outlineLevel="1" x14ac:dyDescent="0.3">
      <c r="A71" s="167">
        <v>20</v>
      </c>
      <c r="B71" s="75" t="s">
        <v>92</v>
      </c>
      <c r="C71" s="171" t="s">
        <v>66</v>
      </c>
      <c r="D71" s="3" t="s">
        <v>100</v>
      </c>
      <c r="E71" s="76" t="s">
        <v>414</v>
      </c>
      <c r="F71" s="77">
        <v>6221712</v>
      </c>
      <c r="G71" s="74" t="s">
        <v>35</v>
      </c>
      <c r="H71" s="74" t="s">
        <v>25</v>
      </c>
      <c r="I71" s="11" t="s">
        <v>30</v>
      </c>
      <c r="J71" s="14"/>
      <c r="K71" s="20" t="s">
        <v>138</v>
      </c>
      <c r="L71" s="20"/>
      <c r="M71" s="20"/>
      <c r="N71" s="20"/>
      <c r="O71" s="11"/>
      <c r="P71" s="78"/>
      <c r="Q71" s="78"/>
      <c r="R71" s="78"/>
      <c r="S71" s="78"/>
      <c r="T71" s="78" t="s">
        <v>12</v>
      </c>
      <c r="U71" s="78"/>
      <c r="V71" s="78"/>
      <c r="W71" s="78"/>
      <c r="X71" s="78"/>
      <c r="Y71" s="79">
        <v>44787</v>
      </c>
      <c r="Z71" s="4" t="s">
        <v>64</v>
      </c>
      <c r="AA71" s="3" t="s">
        <v>838</v>
      </c>
      <c r="AB71" s="13">
        <v>24</v>
      </c>
    </row>
    <row r="72" spans="1:28" collapsed="1" x14ac:dyDescent="0.3">
      <c r="B72" s="151" t="s">
        <v>92</v>
      </c>
    </row>
    <row r="73" spans="1:28" ht="26.4" hidden="1" outlineLevel="1" x14ac:dyDescent="0.3">
      <c r="A73" s="7">
        <v>37</v>
      </c>
      <c r="B73" s="40" t="s">
        <v>274</v>
      </c>
      <c r="C73" s="171" t="s">
        <v>66</v>
      </c>
      <c r="D73" s="3" t="s">
        <v>117</v>
      </c>
      <c r="E73" s="6">
        <v>44405</v>
      </c>
      <c r="F73" s="9" t="s">
        <v>244</v>
      </c>
      <c r="G73" s="10" t="s">
        <v>23</v>
      </c>
      <c r="H73" s="10" t="s">
        <v>25</v>
      </c>
      <c r="I73" s="11"/>
      <c r="J73" s="14"/>
      <c r="K73" s="5"/>
      <c r="L73" s="5"/>
      <c r="M73" s="5"/>
      <c r="N73" s="5"/>
      <c r="O73" s="15"/>
      <c r="P73" s="10"/>
      <c r="Q73" s="10"/>
      <c r="R73" s="10"/>
      <c r="S73" s="10"/>
      <c r="T73" s="10"/>
      <c r="U73" s="10"/>
      <c r="V73" s="10"/>
      <c r="W73" s="10" t="s">
        <v>15</v>
      </c>
      <c r="X73" s="10"/>
      <c r="Y73" s="6">
        <v>44709</v>
      </c>
      <c r="Z73" s="3" t="s">
        <v>64</v>
      </c>
      <c r="AA73" s="3" t="s">
        <v>65</v>
      </c>
      <c r="AB73" s="13">
        <v>64</v>
      </c>
    </row>
    <row r="74" spans="1:28" ht="26.4" hidden="1" outlineLevel="1" x14ac:dyDescent="0.3">
      <c r="A74" s="7">
        <v>35</v>
      </c>
      <c r="B74" s="40" t="s">
        <v>274</v>
      </c>
      <c r="C74" s="171" t="s">
        <v>66</v>
      </c>
      <c r="D74" s="3" t="s">
        <v>117</v>
      </c>
      <c r="E74" s="6">
        <v>44405</v>
      </c>
      <c r="F74" s="9" t="s">
        <v>244</v>
      </c>
      <c r="G74" s="10" t="s">
        <v>23</v>
      </c>
      <c r="H74" s="10" t="s">
        <v>25</v>
      </c>
      <c r="I74" s="11" t="s">
        <v>30</v>
      </c>
      <c r="J74" s="14"/>
      <c r="K74" s="5"/>
      <c r="L74" s="5"/>
      <c r="M74" s="5"/>
      <c r="N74" s="5"/>
      <c r="O74" s="15"/>
      <c r="P74" s="10"/>
      <c r="Q74" s="10"/>
      <c r="R74" s="10"/>
      <c r="S74" s="10"/>
      <c r="T74" s="10" t="s">
        <v>12</v>
      </c>
      <c r="U74" s="10"/>
      <c r="V74" s="10"/>
      <c r="W74" s="10"/>
      <c r="X74" s="10"/>
      <c r="Y74" s="6">
        <v>44710</v>
      </c>
      <c r="Z74" s="3" t="s">
        <v>64</v>
      </c>
      <c r="AA74" s="3" t="s">
        <v>65</v>
      </c>
      <c r="AB74" s="13">
        <v>60</v>
      </c>
    </row>
    <row r="75" spans="1:28" ht="26.4" hidden="1" outlineLevel="1" x14ac:dyDescent="0.3">
      <c r="A75" s="166">
        <v>22</v>
      </c>
      <c r="B75" s="75" t="s">
        <v>274</v>
      </c>
      <c r="C75" s="171" t="s">
        <v>66</v>
      </c>
      <c r="D75" s="3" t="s">
        <v>117</v>
      </c>
      <c r="E75" s="61">
        <v>44405</v>
      </c>
      <c r="F75" s="62" t="s">
        <v>244</v>
      </c>
      <c r="G75" s="60" t="s">
        <v>23</v>
      </c>
      <c r="H75" s="60" t="s">
        <v>25</v>
      </c>
      <c r="I75" s="11" t="s">
        <v>30</v>
      </c>
      <c r="J75" s="14"/>
      <c r="K75" s="20"/>
      <c r="L75" s="20"/>
      <c r="M75" s="20"/>
      <c r="N75" s="20"/>
      <c r="O75" s="26"/>
      <c r="P75" s="60"/>
      <c r="Q75" s="60"/>
      <c r="R75" s="60"/>
      <c r="S75" s="60"/>
      <c r="T75" s="60" t="s">
        <v>12</v>
      </c>
      <c r="U75" s="60"/>
      <c r="V75" s="60"/>
      <c r="W75" s="60"/>
      <c r="X75" s="60"/>
      <c r="Y75" s="61">
        <v>44786</v>
      </c>
      <c r="Z75" s="4" t="s">
        <v>64</v>
      </c>
      <c r="AA75" s="3" t="s">
        <v>791</v>
      </c>
      <c r="AB75" s="13">
        <v>37</v>
      </c>
    </row>
    <row r="76" spans="1:28" ht="28.8" hidden="1" outlineLevel="1" x14ac:dyDescent="0.3">
      <c r="A76" s="167">
        <v>17</v>
      </c>
      <c r="B76" s="75" t="s">
        <v>274</v>
      </c>
      <c r="C76" s="171" t="s">
        <v>66</v>
      </c>
      <c r="D76" s="3" t="s">
        <v>756</v>
      </c>
      <c r="E76" s="76" t="s">
        <v>833</v>
      </c>
      <c r="F76" s="77" t="s">
        <v>834</v>
      </c>
      <c r="G76" s="74" t="s">
        <v>23</v>
      </c>
      <c r="H76" s="74" t="s">
        <v>25</v>
      </c>
      <c r="I76" s="11" t="s">
        <v>30</v>
      </c>
      <c r="J76" s="14"/>
      <c r="K76" s="20"/>
      <c r="L76" s="20"/>
      <c r="M76" s="20"/>
      <c r="N76" s="20"/>
      <c r="O76" s="11"/>
      <c r="P76" s="78"/>
      <c r="Q76" s="78"/>
      <c r="R76" s="78"/>
      <c r="S76" s="78"/>
      <c r="T76" s="78" t="s">
        <v>12</v>
      </c>
      <c r="U76" s="78"/>
      <c r="V76" s="78"/>
      <c r="W76" s="78"/>
      <c r="X76" s="78"/>
      <c r="Y76" s="79">
        <v>44787</v>
      </c>
      <c r="Z76" s="4" t="s">
        <v>64</v>
      </c>
      <c r="AA76" s="3" t="s">
        <v>838</v>
      </c>
      <c r="AB76" s="13">
        <v>24</v>
      </c>
    </row>
    <row r="77" spans="1:28" ht="26.4" hidden="1" outlineLevel="1" x14ac:dyDescent="0.3">
      <c r="A77" s="82">
        <v>34</v>
      </c>
      <c r="B77" s="88" t="s">
        <v>274</v>
      </c>
      <c r="C77" s="171" t="s">
        <v>66</v>
      </c>
      <c r="D77" s="3" t="s">
        <v>117</v>
      </c>
      <c r="E77" s="47">
        <v>44405</v>
      </c>
      <c r="F77" s="48" t="s">
        <v>244</v>
      </c>
      <c r="G77" s="46" t="s">
        <v>35</v>
      </c>
      <c r="H77" s="46" t="s">
        <v>25</v>
      </c>
      <c r="I77" s="11" t="s">
        <v>30</v>
      </c>
      <c r="J77" s="14"/>
      <c r="K77" s="20"/>
      <c r="L77" s="20"/>
      <c r="M77" s="20"/>
      <c r="N77" s="20"/>
      <c r="O77" s="26"/>
      <c r="P77" s="46"/>
      <c r="Q77" s="46"/>
      <c r="R77" s="46"/>
      <c r="S77" s="46"/>
      <c r="T77" s="46" t="s">
        <v>12</v>
      </c>
      <c r="U77" s="46"/>
      <c r="V77" s="46"/>
      <c r="W77" s="46"/>
      <c r="X77" s="46"/>
      <c r="Y77" s="47">
        <v>44828</v>
      </c>
      <c r="Z77" s="3" t="s">
        <v>64</v>
      </c>
      <c r="AA77" s="3" t="s">
        <v>905</v>
      </c>
      <c r="AB77" s="13">
        <v>50</v>
      </c>
    </row>
    <row r="78" spans="1:28" collapsed="1" x14ac:dyDescent="0.3">
      <c r="B78" s="162" t="s">
        <v>274</v>
      </c>
    </row>
    <row r="79" spans="1:28" ht="26.4" hidden="1" outlineLevel="1" x14ac:dyDescent="0.3">
      <c r="A79" s="7">
        <v>44</v>
      </c>
      <c r="B79" s="40" t="s">
        <v>131</v>
      </c>
      <c r="C79" s="171" t="s">
        <v>66</v>
      </c>
      <c r="D79" s="3" t="s">
        <v>72</v>
      </c>
      <c r="E79" s="6">
        <v>44342</v>
      </c>
      <c r="F79" s="9" t="s">
        <v>133</v>
      </c>
      <c r="G79" s="10" t="s">
        <v>23</v>
      </c>
      <c r="H79" s="10" t="s">
        <v>25</v>
      </c>
      <c r="I79" s="11" t="s">
        <v>30</v>
      </c>
      <c r="J79" s="14"/>
      <c r="K79" s="5"/>
      <c r="L79" s="5"/>
      <c r="M79" s="5"/>
      <c r="N79" s="5"/>
      <c r="O79" s="15"/>
      <c r="P79" s="10"/>
      <c r="Q79" s="10"/>
      <c r="R79" s="10"/>
      <c r="S79" s="10"/>
      <c r="T79" s="10" t="s">
        <v>12</v>
      </c>
      <c r="U79" s="10"/>
      <c r="V79" s="10"/>
      <c r="W79" s="10"/>
      <c r="X79" s="10"/>
      <c r="Y79" s="6">
        <v>44709</v>
      </c>
      <c r="Z79" s="3" t="s">
        <v>64</v>
      </c>
      <c r="AA79" s="3" t="s">
        <v>65</v>
      </c>
      <c r="AB79" s="13">
        <v>64</v>
      </c>
    </row>
    <row r="80" spans="1:28" ht="26.4" hidden="1" outlineLevel="1" x14ac:dyDescent="0.3">
      <c r="A80" s="7">
        <v>24</v>
      </c>
      <c r="B80" s="40" t="s">
        <v>131</v>
      </c>
      <c r="C80" s="171" t="s">
        <v>66</v>
      </c>
      <c r="D80" s="3" t="s">
        <v>72</v>
      </c>
      <c r="E80" s="6">
        <v>44342</v>
      </c>
      <c r="F80" s="9" t="s">
        <v>133</v>
      </c>
      <c r="G80" s="10" t="s">
        <v>35</v>
      </c>
      <c r="H80" s="10" t="s">
        <v>25</v>
      </c>
      <c r="I80" s="11"/>
      <c r="J80" s="14"/>
      <c r="K80" s="20"/>
      <c r="L80" s="20"/>
      <c r="M80" s="20"/>
      <c r="N80" s="20"/>
      <c r="O80" s="26"/>
      <c r="P80" s="10"/>
      <c r="Q80" s="10"/>
      <c r="R80" s="10"/>
      <c r="S80" s="10"/>
      <c r="T80" s="10"/>
      <c r="U80" s="10"/>
      <c r="V80" s="10"/>
      <c r="W80" s="10" t="s">
        <v>15</v>
      </c>
      <c r="X80" s="10"/>
      <c r="Y80" s="6">
        <v>44716</v>
      </c>
      <c r="Z80" s="4" t="s">
        <v>64</v>
      </c>
      <c r="AA80" s="3" t="s">
        <v>342</v>
      </c>
      <c r="AB80" s="13">
        <v>33</v>
      </c>
    </row>
    <row r="81" spans="1:28" ht="26.4" hidden="1" outlineLevel="1" x14ac:dyDescent="0.3">
      <c r="A81" s="165">
        <v>22</v>
      </c>
      <c r="B81" s="40" t="s">
        <v>131</v>
      </c>
      <c r="C81" s="171" t="s">
        <v>66</v>
      </c>
      <c r="D81" s="3" t="s">
        <v>72</v>
      </c>
      <c r="E81" s="3" t="s">
        <v>415</v>
      </c>
      <c r="F81" s="3" t="s">
        <v>416</v>
      </c>
      <c r="G81" s="3" t="s">
        <v>35</v>
      </c>
      <c r="H81" s="3" t="s">
        <v>25</v>
      </c>
      <c r="I81" s="30" t="s">
        <v>30</v>
      </c>
      <c r="J81" s="14"/>
      <c r="K81" s="20" t="s">
        <v>138</v>
      </c>
      <c r="L81" s="20"/>
      <c r="M81" s="20"/>
      <c r="N81" s="20"/>
      <c r="O81" s="26"/>
      <c r="P81" s="3"/>
      <c r="Q81" s="3"/>
      <c r="R81" s="3"/>
      <c r="S81" s="10"/>
      <c r="T81" s="10" t="s">
        <v>12</v>
      </c>
      <c r="U81" s="3"/>
      <c r="V81" s="3"/>
      <c r="W81" s="3"/>
      <c r="X81" s="3"/>
      <c r="Y81" s="24">
        <v>44725</v>
      </c>
      <c r="Z81" s="4" t="s">
        <v>64</v>
      </c>
      <c r="AA81" s="3" t="s">
        <v>426</v>
      </c>
      <c r="AB81" s="13">
        <v>29</v>
      </c>
    </row>
    <row r="82" spans="1:28" ht="26.4" hidden="1" outlineLevel="1" x14ac:dyDescent="0.3">
      <c r="A82" s="82">
        <v>39</v>
      </c>
      <c r="B82" s="86" t="s">
        <v>131</v>
      </c>
      <c r="C82" s="171" t="s">
        <v>66</v>
      </c>
      <c r="D82" s="3" t="s">
        <v>72</v>
      </c>
      <c r="E82" s="47">
        <v>44342</v>
      </c>
      <c r="F82" s="48" t="s">
        <v>133</v>
      </c>
      <c r="G82" s="46" t="s">
        <v>23</v>
      </c>
      <c r="H82" s="46" t="s">
        <v>25</v>
      </c>
      <c r="I82" s="11" t="s">
        <v>30</v>
      </c>
      <c r="J82" s="14"/>
      <c r="K82" s="20"/>
      <c r="L82" s="20"/>
      <c r="M82" s="20"/>
      <c r="N82" s="20"/>
      <c r="O82" s="26"/>
      <c r="P82" s="46"/>
      <c r="Q82" s="46"/>
      <c r="R82" s="46"/>
      <c r="S82" s="46"/>
      <c r="T82" s="46" t="s">
        <v>12</v>
      </c>
      <c r="U82" s="46"/>
      <c r="V82" s="46"/>
      <c r="W82" s="46"/>
      <c r="X82" s="46"/>
      <c r="Y82" s="47">
        <v>44744</v>
      </c>
      <c r="Z82" s="4" t="s">
        <v>64</v>
      </c>
      <c r="AA82" s="3" t="s">
        <v>685</v>
      </c>
      <c r="AB82" s="13">
        <v>62</v>
      </c>
    </row>
    <row r="83" spans="1:28" collapsed="1" x14ac:dyDescent="0.3">
      <c r="B83" s="151" t="s">
        <v>131</v>
      </c>
    </row>
    <row r="84" spans="1:28" ht="26.4" hidden="1" outlineLevel="1" x14ac:dyDescent="0.3">
      <c r="A84" s="16">
        <v>23</v>
      </c>
      <c r="B84" s="41" t="s">
        <v>201</v>
      </c>
      <c r="C84" s="173" t="s">
        <v>66</v>
      </c>
      <c r="D84" s="3" t="s">
        <v>202</v>
      </c>
      <c r="E84" s="17">
        <v>44283</v>
      </c>
      <c r="F84" s="18" t="s">
        <v>180</v>
      </c>
      <c r="G84" s="19" t="s">
        <v>23</v>
      </c>
      <c r="H84" s="19" t="s">
        <v>25</v>
      </c>
      <c r="I84" s="11" t="s">
        <v>30</v>
      </c>
      <c r="J84" s="14"/>
      <c r="K84" s="5"/>
      <c r="L84" s="5"/>
      <c r="M84" s="5"/>
      <c r="N84" s="5"/>
      <c r="O84" s="15"/>
      <c r="P84" s="12"/>
      <c r="Q84" s="5"/>
      <c r="R84" s="5"/>
      <c r="S84" s="19"/>
      <c r="T84" s="19" t="s">
        <v>12</v>
      </c>
      <c r="U84" s="19"/>
      <c r="V84" s="19"/>
      <c r="W84" s="19"/>
      <c r="X84" s="19"/>
      <c r="Y84" s="17">
        <v>44696</v>
      </c>
      <c r="Z84" s="3" t="s">
        <v>64</v>
      </c>
      <c r="AA84" s="3" t="s">
        <v>189</v>
      </c>
      <c r="AB84" s="13">
        <v>32</v>
      </c>
    </row>
    <row r="85" spans="1:28" ht="26.4" hidden="1" outlineLevel="1" x14ac:dyDescent="0.3">
      <c r="A85" s="169">
        <v>19</v>
      </c>
      <c r="B85" s="64" t="s">
        <v>201</v>
      </c>
      <c r="C85" s="171" t="s">
        <v>66</v>
      </c>
      <c r="D85" s="3" t="s">
        <v>202</v>
      </c>
      <c r="E85" s="56">
        <v>44283</v>
      </c>
      <c r="F85" s="49">
        <v>6099073</v>
      </c>
      <c r="G85" s="49" t="s">
        <v>35</v>
      </c>
      <c r="H85" s="49" t="s">
        <v>25</v>
      </c>
      <c r="I85" s="11" t="s">
        <v>30</v>
      </c>
      <c r="J85" s="14"/>
      <c r="K85" s="20" t="s">
        <v>138</v>
      </c>
      <c r="L85" s="20"/>
      <c r="M85" s="20"/>
      <c r="N85" s="20"/>
      <c r="O85" s="26"/>
      <c r="P85" s="49"/>
      <c r="Q85" s="49"/>
      <c r="R85" s="49"/>
      <c r="S85" s="49"/>
      <c r="T85" s="49" t="s">
        <v>12</v>
      </c>
      <c r="U85" s="49"/>
      <c r="V85" s="49"/>
      <c r="W85" s="49"/>
      <c r="X85" s="49"/>
      <c r="Y85" s="56">
        <v>44759</v>
      </c>
      <c r="Z85" s="4" t="s">
        <v>64</v>
      </c>
      <c r="AA85" s="3" t="s">
        <v>730</v>
      </c>
      <c r="AB85" s="13">
        <v>26</v>
      </c>
    </row>
    <row r="86" spans="1:28" ht="26.4" hidden="1" outlineLevel="1" x14ac:dyDescent="0.3">
      <c r="A86" s="82">
        <v>35</v>
      </c>
      <c r="B86" s="88" t="s">
        <v>201</v>
      </c>
      <c r="C86" s="171" t="s">
        <v>66</v>
      </c>
      <c r="D86" s="3" t="s">
        <v>202</v>
      </c>
      <c r="E86" s="47">
        <v>44283</v>
      </c>
      <c r="F86" s="48" t="s">
        <v>180</v>
      </c>
      <c r="G86" s="46" t="s">
        <v>35</v>
      </c>
      <c r="H86" s="46" t="s">
        <v>25</v>
      </c>
      <c r="I86" s="11"/>
      <c r="J86" s="14"/>
      <c r="K86" s="20"/>
      <c r="L86" s="20"/>
      <c r="M86" s="20"/>
      <c r="N86" s="20"/>
      <c r="O86" s="26"/>
      <c r="P86" s="46"/>
      <c r="Q86" s="46"/>
      <c r="R86" s="46"/>
      <c r="S86" s="46"/>
      <c r="T86" s="46"/>
      <c r="U86" s="46"/>
      <c r="V86" s="46"/>
      <c r="W86" s="46" t="s">
        <v>15</v>
      </c>
      <c r="X86" s="46"/>
      <c r="Y86" s="47">
        <v>44828</v>
      </c>
      <c r="Z86" s="3" t="s">
        <v>64</v>
      </c>
      <c r="AA86" s="3" t="s">
        <v>905</v>
      </c>
      <c r="AB86" s="13">
        <v>50</v>
      </c>
    </row>
    <row r="87" spans="1:28" ht="26.4" hidden="1" outlineLevel="1" x14ac:dyDescent="0.3">
      <c r="A87" s="82">
        <v>29</v>
      </c>
      <c r="B87" s="88" t="s">
        <v>201</v>
      </c>
      <c r="C87" s="171" t="s">
        <v>66</v>
      </c>
      <c r="D87" s="3" t="s">
        <v>744</v>
      </c>
      <c r="E87" s="47">
        <v>44283</v>
      </c>
      <c r="F87" s="48" t="s">
        <v>180</v>
      </c>
      <c r="G87" s="46" t="s">
        <v>35</v>
      </c>
      <c r="H87" s="46" t="s">
        <v>25</v>
      </c>
      <c r="I87" s="11" t="s">
        <v>30</v>
      </c>
      <c r="J87" s="14"/>
      <c r="K87" s="20" t="s">
        <v>138</v>
      </c>
      <c r="L87" s="20"/>
      <c r="M87" s="20"/>
      <c r="N87" s="20"/>
      <c r="O87" s="26"/>
      <c r="P87" s="46"/>
      <c r="Q87" s="46"/>
      <c r="R87" s="46"/>
      <c r="S87" s="46"/>
      <c r="T87" s="46" t="s">
        <v>12</v>
      </c>
      <c r="U87" s="46"/>
      <c r="V87" s="46"/>
      <c r="W87" s="46"/>
      <c r="X87" s="46"/>
      <c r="Y87" s="47">
        <v>44829</v>
      </c>
      <c r="Z87" s="3" t="s">
        <v>64</v>
      </c>
      <c r="AA87" s="3" t="s">
        <v>905</v>
      </c>
      <c r="AB87" s="13">
        <v>41</v>
      </c>
    </row>
    <row r="88" spans="1:28" collapsed="1" x14ac:dyDescent="0.3">
      <c r="B88" s="162" t="s">
        <v>201</v>
      </c>
    </row>
    <row r="89" spans="1:28" ht="28.8" hidden="1" outlineLevel="1" x14ac:dyDescent="0.3">
      <c r="A89" s="166">
        <v>23</v>
      </c>
      <c r="B89" s="75" t="s">
        <v>776</v>
      </c>
      <c r="C89" s="171" t="s">
        <v>66</v>
      </c>
      <c r="D89" s="3" t="s">
        <v>687</v>
      </c>
      <c r="E89" s="61">
        <v>44503</v>
      </c>
      <c r="F89" s="62" t="s">
        <v>786</v>
      </c>
      <c r="G89" s="60" t="s">
        <v>23</v>
      </c>
      <c r="H89" s="60" t="s">
        <v>25</v>
      </c>
      <c r="I89" s="11"/>
      <c r="J89" s="14"/>
      <c r="K89" s="20"/>
      <c r="L89" s="20"/>
      <c r="M89" s="20"/>
      <c r="N89" s="20"/>
      <c r="O89" s="26"/>
      <c r="P89" s="60"/>
      <c r="Q89" s="60"/>
      <c r="R89" s="60"/>
      <c r="S89" s="60"/>
      <c r="T89" s="60"/>
      <c r="U89" s="60"/>
      <c r="V89" s="60"/>
      <c r="W89" s="60" t="s">
        <v>15</v>
      </c>
      <c r="X89" s="60"/>
      <c r="Y89" s="61">
        <v>44786</v>
      </c>
      <c r="Z89" s="4" t="s">
        <v>64</v>
      </c>
      <c r="AA89" s="3" t="s">
        <v>791</v>
      </c>
      <c r="AB89" s="13">
        <v>37</v>
      </c>
    </row>
    <row r="90" spans="1:28" ht="28.8" hidden="1" outlineLevel="1" x14ac:dyDescent="0.3">
      <c r="A90" s="82">
        <v>31</v>
      </c>
      <c r="B90" s="88" t="s">
        <v>776</v>
      </c>
      <c r="C90" s="171" t="s">
        <v>66</v>
      </c>
      <c r="D90" s="3" t="s">
        <v>687</v>
      </c>
      <c r="E90" s="47">
        <v>44503</v>
      </c>
      <c r="F90" s="48" t="s">
        <v>786</v>
      </c>
      <c r="G90" s="46" t="s">
        <v>23</v>
      </c>
      <c r="H90" s="46" t="s">
        <v>25</v>
      </c>
      <c r="I90" s="11" t="s">
        <v>30</v>
      </c>
      <c r="J90" s="14"/>
      <c r="K90" s="20" t="s">
        <v>138</v>
      </c>
      <c r="L90" s="20"/>
      <c r="M90" s="20"/>
      <c r="N90" s="20"/>
      <c r="O90" s="26"/>
      <c r="P90" s="46"/>
      <c r="Q90" s="46"/>
      <c r="R90" s="46"/>
      <c r="S90" s="46"/>
      <c r="T90" s="46" t="s">
        <v>12</v>
      </c>
      <c r="U90" s="46"/>
      <c r="V90" s="46"/>
      <c r="W90" s="46"/>
      <c r="X90" s="46"/>
      <c r="Y90" s="47">
        <v>44828</v>
      </c>
      <c r="Z90" s="3" t="s">
        <v>64</v>
      </c>
      <c r="AA90" s="3" t="s">
        <v>905</v>
      </c>
      <c r="AB90" s="13">
        <v>50</v>
      </c>
    </row>
    <row r="91" spans="1:28" collapsed="1" x14ac:dyDescent="0.3">
      <c r="B91" s="162" t="s">
        <v>776</v>
      </c>
    </row>
    <row r="92" spans="1:28" ht="26.4" hidden="1" outlineLevel="1" x14ac:dyDescent="0.3">
      <c r="A92" s="7">
        <v>20</v>
      </c>
      <c r="B92" s="40" t="s">
        <v>279</v>
      </c>
      <c r="C92" s="171" t="s">
        <v>66</v>
      </c>
      <c r="D92" s="3" t="s">
        <v>85</v>
      </c>
      <c r="E92" s="6">
        <v>44301</v>
      </c>
      <c r="F92" s="9" t="s">
        <v>252</v>
      </c>
      <c r="G92" s="10" t="s">
        <v>23</v>
      </c>
      <c r="H92" s="10" t="s">
        <v>25</v>
      </c>
      <c r="I92" s="11"/>
      <c r="J92" s="14"/>
      <c r="K92" s="20"/>
      <c r="L92" s="20"/>
      <c r="M92" s="20"/>
      <c r="N92" s="20"/>
      <c r="O92" s="26"/>
      <c r="P92" s="10"/>
      <c r="Q92" s="10"/>
      <c r="R92" s="10"/>
      <c r="S92" s="10"/>
      <c r="T92" s="10"/>
      <c r="U92" s="10"/>
      <c r="V92" s="10"/>
      <c r="W92" s="10" t="s">
        <v>15</v>
      </c>
      <c r="X92" s="10"/>
      <c r="Y92" s="6">
        <v>44716</v>
      </c>
      <c r="Z92" s="4" t="s">
        <v>64</v>
      </c>
      <c r="AA92" s="3" t="s">
        <v>342</v>
      </c>
      <c r="AB92" s="13">
        <v>33</v>
      </c>
    </row>
    <row r="93" spans="1:28" ht="26.4" hidden="1" outlineLevel="1" x14ac:dyDescent="0.3">
      <c r="A93" s="82">
        <v>43</v>
      </c>
      <c r="B93" s="86" t="s">
        <v>279</v>
      </c>
      <c r="C93" s="171" t="s">
        <v>66</v>
      </c>
      <c r="D93" s="3" t="s">
        <v>85</v>
      </c>
      <c r="E93" s="47">
        <v>44301</v>
      </c>
      <c r="F93" s="48" t="s">
        <v>252</v>
      </c>
      <c r="G93" s="46" t="s">
        <v>35</v>
      </c>
      <c r="H93" s="46" t="s">
        <v>25</v>
      </c>
      <c r="I93" s="11"/>
      <c r="J93" s="14"/>
      <c r="K93" s="20"/>
      <c r="L93" s="20"/>
      <c r="M93" s="20"/>
      <c r="N93" s="20"/>
      <c r="O93" s="26"/>
      <c r="P93" s="46"/>
      <c r="Q93" s="46"/>
      <c r="R93" s="46"/>
      <c r="S93" s="46"/>
      <c r="T93" s="46"/>
      <c r="U93" s="46"/>
      <c r="V93" s="46"/>
      <c r="W93" s="46" t="s">
        <v>15</v>
      </c>
      <c r="X93" s="46"/>
      <c r="Y93" s="47">
        <v>44745</v>
      </c>
      <c r="Z93" s="4" t="s">
        <v>64</v>
      </c>
      <c r="AA93" s="3" t="s">
        <v>685</v>
      </c>
      <c r="AB93" s="13">
        <v>57</v>
      </c>
    </row>
    <row r="94" spans="1:28" ht="26.4" hidden="1" outlineLevel="1" x14ac:dyDescent="0.3">
      <c r="A94" s="167">
        <v>21</v>
      </c>
      <c r="B94" s="75" t="s">
        <v>279</v>
      </c>
      <c r="C94" s="171" t="s">
        <v>66</v>
      </c>
      <c r="D94" s="3" t="s">
        <v>97</v>
      </c>
      <c r="E94" s="76" t="s">
        <v>835</v>
      </c>
      <c r="F94" s="77">
        <v>6226175</v>
      </c>
      <c r="G94" s="74" t="s">
        <v>35</v>
      </c>
      <c r="H94" s="74" t="s">
        <v>25</v>
      </c>
      <c r="I94" s="11"/>
      <c r="J94" s="14"/>
      <c r="K94" s="20"/>
      <c r="L94" s="20"/>
      <c r="M94" s="20"/>
      <c r="N94" s="20"/>
      <c r="O94" s="11"/>
      <c r="P94" s="78"/>
      <c r="Q94" s="78"/>
      <c r="R94" s="78"/>
      <c r="S94" s="78"/>
      <c r="T94" s="78"/>
      <c r="U94" s="78"/>
      <c r="V94" s="78"/>
      <c r="W94" s="78" t="s">
        <v>15</v>
      </c>
      <c r="X94" s="78"/>
      <c r="Y94" s="79">
        <v>44787</v>
      </c>
      <c r="Z94" s="4" t="s">
        <v>64</v>
      </c>
      <c r="AA94" s="3" t="s">
        <v>838</v>
      </c>
      <c r="AB94" s="13">
        <v>24</v>
      </c>
    </row>
    <row r="95" spans="1:28" collapsed="1" x14ac:dyDescent="0.3">
      <c r="B95" s="151" t="s">
        <v>279</v>
      </c>
    </row>
    <row r="96" spans="1:28" ht="26.4" hidden="1" outlineLevel="1" x14ac:dyDescent="0.3">
      <c r="A96" s="7">
        <v>46</v>
      </c>
      <c r="B96" s="40" t="s">
        <v>579</v>
      </c>
      <c r="C96" s="171" t="s">
        <v>66</v>
      </c>
      <c r="D96" s="3" t="s">
        <v>68</v>
      </c>
      <c r="E96" s="6">
        <v>44214</v>
      </c>
      <c r="F96" s="9" t="s">
        <v>250</v>
      </c>
      <c r="G96" s="10" t="s">
        <v>35</v>
      </c>
      <c r="H96" s="10" t="s">
        <v>25</v>
      </c>
      <c r="I96" s="11"/>
      <c r="J96" s="14"/>
      <c r="K96" s="5"/>
      <c r="L96" s="5"/>
      <c r="M96" s="5"/>
      <c r="N96" s="5"/>
      <c r="O96" s="15"/>
      <c r="P96" s="10"/>
      <c r="Q96" s="10"/>
      <c r="R96" s="10"/>
      <c r="S96" s="10"/>
      <c r="T96" s="10"/>
      <c r="U96" s="10"/>
      <c r="V96" s="10"/>
      <c r="W96" s="10" t="s">
        <v>15</v>
      </c>
      <c r="X96" s="10"/>
      <c r="Y96" s="6">
        <v>44709</v>
      </c>
      <c r="Z96" s="3" t="s">
        <v>64</v>
      </c>
      <c r="AA96" s="3" t="s">
        <v>65</v>
      </c>
      <c r="AB96" s="13">
        <v>64</v>
      </c>
    </row>
    <row r="97" spans="1:28" hidden="1" outlineLevel="1" x14ac:dyDescent="0.3">
      <c r="A97" s="7">
        <v>19</v>
      </c>
      <c r="B97" s="40" t="s">
        <v>579</v>
      </c>
      <c r="C97" s="171" t="s">
        <v>66</v>
      </c>
      <c r="D97" s="3" t="s">
        <v>68</v>
      </c>
      <c r="E97" s="6">
        <v>44214</v>
      </c>
      <c r="F97" s="9" t="s">
        <v>250</v>
      </c>
      <c r="G97" s="10" t="s">
        <v>35</v>
      </c>
      <c r="H97" s="10" t="s">
        <v>25</v>
      </c>
      <c r="I97" s="30" t="s">
        <v>30</v>
      </c>
      <c r="J97" s="14"/>
      <c r="K97" s="20" t="s">
        <v>138</v>
      </c>
      <c r="L97" s="20"/>
      <c r="M97" s="20"/>
      <c r="N97" s="20"/>
      <c r="O97" s="26"/>
      <c r="P97" s="10"/>
      <c r="Q97" s="10"/>
      <c r="R97" s="10"/>
      <c r="S97" s="10"/>
      <c r="T97" s="10" t="s">
        <v>12</v>
      </c>
      <c r="U97" s="10"/>
      <c r="V97" s="10"/>
      <c r="W97" s="10"/>
      <c r="X97" s="10"/>
      <c r="Y97" s="6">
        <v>44730</v>
      </c>
      <c r="Z97" s="3" t="s">
        <v>11</v>
      </c>
      <c r="AA97" s="3" t="s">
        <v>566</v>
      </c>
      <c r="AB97" s="13">
        <v>28</v>
      </c>
    </row>
    <row r="98" spans="1:28" collapsed="1" x14ac:dyDescent="0.3">
      <c r="B98" s="151" t="s">
        <v>579</v>
      </c>
    </row>
    <row r="99" spans="1:28" ht="26.4" hidden="1" outlineLevel="1" x14ac:dyDescent="0.3">
      <c r="A99" s="16">
        <v>26</v>
      </c>
      <c r="B99" s="41" t="s">
        <v>158</v>
      </c>
      <c r="C99" s="173" t="s">
        <v>66</v>
      </c>
      <c r="D99" s="3" t="s">
        <v>41</v>
      </c>
      <c r="E99" s="17">
        <v>44250</v>
      </c>
      <c r="F99" s="18" t="s">
        <v>183</v>
      </c>
      <c r="G99" s="19" t="s">
        <v>35</v>
      </c>
      <c r="H99" s="19" t="s">
        <v>25</v>
      </c>
      <c r="I99" s="11"/>
      <c r="J99" s="14"/>
      <c r="K99" s="5"/>
      <c r="L99" s="5"/>
      <c r="M99" s="5"/>
      <c r="N99" s="5"/>
      <c r="O99" s="15"/>
      <c r="P99" s="12"/>
      <c r="Q99" s="5"/>
      <c r="R99" s="5"/>
      <c r="S99" s="19"/>
      <c r="T99" s="19"/>
      <c r="U99" s="19"/>
      <c r="V99" s="19"/>
      <c r="W99" s="19" t="s">
        <v>15</v>
      </c>
      <c r="X99" s="19"/>
      <c r="Y99" s="17">
        <v>44696</v>
      </c>
      <c r="Z99" s="3" t="s">
        <v>64</v>
      </c>
      <c r="AA99" s="3" t="s">
        <v>189</v>
      </c>
      <c r="AB99" s="13">
        <v>32</v>
      </c>
    </row>
    <row r="100" spans="1:28" hidden="1" outlineLevel="1" x14ac:dyDescent="0.3">
      <c r="A100" s="7">
        <v>29</v>
      </c>
      <c r="B100" s="40" t="s">
        <v>158</v>
      </c>
      <c r="C100" s="171" t="s">
        <v>66</v>
      </c>
      <c r="D100" s="3" t="s">
        <v>41</v>
      </c>
      <c r="E100" s="6" t="s">
        <v>488</v>
      </c>
      <c r="F100" s="9" t="s">
        <v>489</v>
      </c>
      <c r="G100" s="10" t="s">
        <v>23</v>
      </c>
      <c r="H100" s="10" t="s">
        <v>25</v>
      </c>
      <c r="I100" s="11"/>
      <c r="J100" s="14"/>
      <c r="K100" s="20"/>
      <c r="L100" s="20"/>
      <c r="M100" s="20"/>
      <c r="N100" s="20"/>
      <c r="O100" s="26"/>
      <c r="P100" s="10"/>
      <c r="Q100" s="10"/>
      <c r="R100" s="10"/>
      <c r="S100" s="10"/>
      <c r="T100" s="10"/>
      <c r="U100" s="10"/>
      <c r="V100" s="10"/>
      <c r="W100" s="10" t="s">
        <v>15</v>
      </c>
      <c r="X100" s="10"/>
      <c r="Y100" s="6" t="s">
        <v>508</v>
      </c>
      <c r="Z100" s="3" t="s">
        <v>8</v>
      </c>
      <c r="AA100" s="3" t="s">
        <v>509</v>
      </c>
      <c r="AB100" s="13">
        <v>39</v>
      </c>
    </row>
    <row r="101" spans="1:28" collapsed="1" x14ac:dyDescent="0.3">
      <c r="B101" s="151" t="s">
        <v>158</v>
      </c>
    </row>
    <row r="102" spans="1:28" ht="26.4" hidden="1" outlineLevel="1" x14ac:dyDescent="0.3">
      <c r="A102" s="7">
        <v>21</v>
      </c>
      <c r="B102" s="40" t="s">
        <v>325</v>
      </c>
      <c r="C102" s="171" t="s">
        <v>66</v>
      </c>
      <c r="D102" s="3" t="s">
        <v>349</v>
      </c>
      <c r="E102" s="6">
        <v>44263</v>
      </c>
      <c r="F102" s="9" t="s">
        <v>336</v>
      </c>
      <c r="G102" s="10" t="s">
        <v>23</v>
      </c>
      <c r="H102" s="10" t="s">
        <v>25</v>
      </c>
      <c r="I102" s="30" t="s">
        <v>30</v>
      </c>
      <c r="J102" s="14"/>
      <c r="K102" s="20"/>
      <c r="L102" s="20"/>
      <c r="M102" s="20"/>
      <c r="N102" s="20"/>
      <c r="O102" s="26"/>
      <c r="P102" s="10"/>
      <c r="Q102" s="10"/>
      <c r="R102" s="10"/>
      <c r="S102" s="10"/>
      <c r="T102" s="10" t="s">
        <v>12</v>
      </c>
      <c r="U102" s="10"/>
      <c r="V102" s="10"/>
      <c r="W102" s="10"/>
      <c r="X102" s="10"/>
      <c r="Y102" s="6">
        <v>44716</v>
      </c>
      <c r="Z102" s="4" t="s">
        <v>64</v>
      </c>
      <c r="AA102" s="3" t="s">
        <v>342</v>
      </c>
      <c r="AB102" s="13">
        <v>33</v>
      </c>
    </row>
    <row r="103" spans="1:28" hidden="1" outlineLevel="1" x14ac:dyDescent="0.3">
      <c r="A103" s="168">
        <v>13</v>
      </c>
      <c r="B103" s="69" t="s">
        <v>325</v>
      </c>
      <c r="C103" s="171" t="s">
        <v>66</v>
      </c>
      <c r="D103" s="3" t="s">
        <v>819</v>
      </c>
      <c r="E103" s="68">
        <v>44263</v>
      </c>
      <c r="F103" s="20" t="s">
        <v>814</v>
      </c>
      <c r="G103" s="20" t="s">
        <v>35</v>
      </c>
      <c r="H103" s="10" t="s">
        <v>25</v>
      </c>
      <c r="I103" s="11" t="s">
        <v>30</v>
      </c>
      <c r="J103" s="14"/>
      <c r="K103" s="20" t="s">
        <v>138</v>
      </c>
      <c r="L103" s="20"/>
      <c r="M103" s="20"/>
      <c r="N103" s="20"/>
      <c r="O103" s="26"/>
      <c r="P103" s="37"/>
      <c r="Q103" s="13"/>
      <c r="R103" s="13"/>
      <c r="S103" s="13"/>
      <c r="T103" s="13" t="s">
        <v>12</v>
      </c>
      <c r="U103" s="13"/>
      <c r="V103" s="13"/>
      <c r="W103" s="13"/>
      <c r="X103" s="13"/>
      <c r="Y103" s="13" t="s">
        <v>817</v>
      </c>
      <c r="Z103" s="3" t="s">
        <v>11</v>
      </c>
      <c r="AA103" s="3" t="s">
        <v>818</v>
      </c>
      <c r="AB103" s="13">
        <v>16</v>
      </c>
    </row>
    <row r="104" spans="1:28" collapsed="1" x14ac:dyDescent="0.3">
      <c r="B104" s="163" t="s">
        <v>325</v>
      </c>
    </row>
    <row r="105" spans="1:28" ht="26.4" hidden="1" outlineLevel="1" x14ac:dyDescent="0.3">
      <c r="A105" s="7">
        <v>34</v>
      </c>
      <c r="B105" s="40" t="s">
        <v>118</v>
      </c>
      <c r="C105" s="171" t="s">
        <v>66</v>
      </c>
      <c r="D105" s="3" t="s">
        <v>68</v>
      </c>
      <c r="E105" s="6">
        <v>44263</v>
      </c>
      <c r="F105" s="9" t="s">
        <v>113</v>
      </c>
      <c r="G105" s="10" t="s">
        <v>23</v>
      </c>
      <c r="H105" s="10" t="s">
        <v>25</v>
      </c>
      <c r="I105" s="11"/>
      <c r="J105" s="14"/>
      <c r="K105" s="5"/>
      <c r="L105" s="5"/>
      <c r="M105" s="5"/>
      <c r="N105" s="5"/>
      <c r="O105" s="15"/>
      <c r="P105" s="10"/>
      <c r="Q105" s="10"/>
      <c r="R105" s="10"/>
      <c r="S105" s="10"/>
      <c r="T105" s="10"/>
      <c r="U105" s="10"/>
      <c r="V105" s="10"/>
      <c r="W105" s="10" t="s">
        <v>15</v>
      </c>
      <c r="X105" s="10"/>
      <c r="Y105" s="6">
        <v>44710</v>
      </c>
      <c r="Z105" s="3" t="s">
        <v>64</v>
      </c>
      <c r="AA105" s="3" t="s">
        <v>65</v>
      </c>
      <c r="AB105" s="13">
        <v>60</v>
      </c>
    </row>
    <row r="106" spans="1:28" ht="26.4" hidden="1" outlineLevel="1" x14ac:dyDescent="0.3">
      <c r="A106" s="82">
        <v>49</v>
      </c>
      <c r="B106" s="86" t="s">
        <v>118</v>
      </c>
      <c r="C106" s="171" t="s">
        <v>66</v>
      </c>
      <c r="D106" s="3" t="s">
        <v>68</v>
      </c>
      <c r="E106" s="47">
        <v>44263</v>
      </c>
      <c r="F106" s="48" t="s">
        <v>714</v>
      </c>
      <c r="G106" s="46" t="s">
        <v>24</v>
      </c>
      <c r="H106" s="46" t="s">
        <v>25</v>
      </c>
      <c r="I106" s="11"/>
      <c r="J106" s="14"/>
      <c r="K106" s="20"/>
      <c r="L106" s="20"/>
      <c r="M106" s="20"/>
      <c r="N106" s="20"/>
      <c r="O106" s="26"/>
      <c r="P106" s="46"/>
      <c r="Q106" s="46"/>
      <c r="R106" s="46"/>
      <c r="S106" s="46"/>
      <c r="T106" s="46"/>
      <c r="U106" s="46"/>
      <c r="V106" s="46" t="s">
        <v>14</v>
      </c>
      <c r="W106" s="46"/>
      <c r="X106" s="46"/>
      <c r="Y106" s="47">
        <v>44745</v>
      </c>
      <c r="Z106" s="4" t="s">
        <v>64</v>
      </c>
      <c r="AA106" s="3" t="s">
        <v>685</v>
      </c>
      <c r="AB106" s="13">
        <v>57</v>
      </c>
    </row>
    <row r="107" spans="1:28" collapsed="1" x14ac:dyDescent="0.3">
      <c r="B107" s="151" t="s">
        <v>118</v>
      </c>
    </row>
    <row r="108" spans="1:28" ht="28.8" hidden="1" outlineLevel="1" x14ac:dyDescent="0.3">
      <c r="A108" s="82">
        <v>38</v>
      </c>
      <c r="B108" s="86" t="s">
        <v>656</v>
      </c>
      <c r="C108" s="171" t="s">
        <v>66</v>
      </c>
      <c r="D108" s="3" t="s">
        <v>91</v>
      </c>
      <c r="E108" s="47">
        <v>44348</v>
      </c>
      <c r="F108" s="48" t="s">
        <v>672</v>
      </c>
      <c r="G108" s="46" t="s">
        <v>23</v>
      </c>
      <c r="H108" s="46" t="s">
        <v>25</v>
      </c>
      <c r="I108" s="11"/>
      <c r="J108" s="14"/>
      <c r="K108" s="20"/>
      <c r="L108" s="20"/>
      <c r="M108" s="20"/>
      <c r="N108" s="20"/>
      <c r="O108" s="26"/>
      <c r="P108" s="46"/>
      <c r="Q108" s="46"/>
      <c r="R108" s="46"/>
      <c r="S108" s="46"/>
      <c r="T108" s="46"/>
      <c r="U108" s="46"/>
      <c r="V108" s="46"/>
      <c r="W108" s="46" t="s">
        <v>15</v>
      </c>
      <c r="X108" s="46"/>
      <c r="Y108" s="164">
        <v>44745</v>
      </c>
      <c r="Z108" s="3" t="s">
        <v>64</v>
      </c>
      <c r="AA108" s="3" t="s">
        <v>685</v>
      </c>
      <c r="AB108" s="13">
        <v>57</v>
      </c>
    </row>
    <row r="109" spans="1:28" collapsed="1" x14ac:dyDescent="0.3">
      <c r="B109" s="151" t="s">
        <v>656</v>
      </c>
    </row>
    <row r="110" spans="1:28" ht="26.4" hidden="1" outlineLevel="1" x14ac:dyDescent="0.3">
      <c r="A110" s="82">
        <v>30</v>
      </c>
      <c r="B110" s="88" t="s">
        <v>919</v>
      </c>
      <c r="C110" s="171" t="s">
        <v>66</v>
      </c>
      <c r="D110" s="3" t="s">
        <v>424</v>
      </c>
      <c r="E110" s="47">
        <v>44300</v>
      </c>
      <c r="F110" s="48" t="s">
        <v>899</v>
      </c>
      <c r="G110" s="46" t="s">
        <v>35</v>
      </c>
      <c r="H110" s="46" t="s">
        <v>25</v>
      </c>
      <c r="I110" s="11"/>
      <c r="J110" s="14"/>
      <c r="K110" s="20"/>
      <c r="L110" s="20"/>
      <c r="M110" s="20"/>
      <c r="N110" s="20"/>
      <c r="O110" s="26"/>
      <c r="P110" s="46"/>
      <c r="Q110" s="46"/>
      <c r="R110" s="46"/>
      <c r="S110" s="46"/>
      <c r="T110" s="46"/>
      <c r="U110" s="46"/>
      <c r="V110" s="46"/>
      <c r="W110" s="46" t="s">
        <v>15</v>
      </c>
      <c r="X110" s="46"/>
      <c r="Y110" s="47">
        <v>44829</v>
      </c>
      <c r="Z110" s="3" t="s">
        <v>64</v>
      </c>
      <c r="AA110" s="3" t="s">
        <v>905</v>
      </c>
      <c r="AB110" s="13">
        <v>41</v>
      </c>
    </row>
    <row r="111" spans="1:28" collapsed="1" x14ac:dyDescent="0.3">
      <c r="B111" s="162" t="s">
        <v>919</v>
      </c>
    </row>
    <row r="112" spans="1:28" ht="26.4" hidden="1" outlineLevel="1" x14ac:dyDescent="0.3">
      <c r="A112" s="82">
        <v>25</v>
      </c>
      <c r="B112" s="88" t="s">
        <v>878</v>
      </c>
      <c r="C112" s="171" t="s">
        <v>66</v>
      </c>
      <c r="D112" s="3" t="s">
        <v>73</v>
      </c>
      <c r="E112" s="47">
        <v>44477</v>
      </c>
      <c r="F112" s="48" t="s">
        <v>897</v>
      </c>
      <c r="G112" s="46" t="s">
        <v>23</v>
      </c>
      <c r="H112" s="46" t="s">
        <v>25</v>
      </c>
      <c r="I112" s="11" t="s">
        <v>30</v>
      </c>
      <c r="J112" s="14"/>
      <c r="K112" s="20"/>
      <c r="L112" s="20"/>
      <c r="M112" s="20"/>
      <c r="N112" s="20"/>
      <c r="O112" s="26"/>
      <c r="P112" s="46"/>
      <c r="Q112" s="46"/>
      <c r="R112" s="46"/>
      <c r="S112" s="46"/>
      <c r="T112" s="46" t="s">
        <v>12</v>
      </c>
      <c r="U112" s="46"/>
      <c r="V112" s="46"/>
      <c r="W112" s="46"/>
      <c r="X112" s="46"/>
      <c r="Y112" s="47">
        <v>44829</v>
      </c>
      <c r="Z112" s="3" t="s">
        <v>64</v>
      </c>
      <c r="AA112" s="3" t="s">
        <v>905</v>
      </c>
      <c r="AB112" s="13">
        <v>41</v>
      </c>
    </row>
    <row r="113" spans="1:28" collapsed="1" x14ac:dyDescent="0.3">
      <c r="B113" s="162" t="s">
        <v>878</v>
      </c>
    </row>
    <row r="114" spans="1:28" hidden="1" outlineLevel="1" x14ac:dyDescent="0.3">
      <c r="A114" s="7">
        <v>24</v>
      </c>
      <c r="B114" s="40" t="s">
        <v>439</v>
      </c>
      <c r="C114" s="171" t="s">
        <v>66</v>
      </c>
      <c r="D114" s="3" t="s">
        <v>521</v>
      </c>
      <c r="E114" s="6" t="s">
        <v>481</v>
      </c>
      <c r="F114" s="9" t="s">
        <v>482</v>
      </c>
      <c r="G114" s="10" t="s">
        <v>23</v>
      </c>
      <c r="H114" s="10" t="s">
        <v>25</v>
      </c>
      <c r="I114" s="30" t="s">
        <v>30</v>
      </c>
      <c r="J114" s="14"/>
      <c r="K114" s="20"/>
      <c r="L114" s="20"/>
      <c r="M114" s="20"/>
      <c r="N114" s="20"/>
      <c r="O114" s="26"/>
      <c r="P114" s="10"/>
      <c r="Q114" s="10"/>
      <c r="R114" s="10"/>
      <c r="S114" s="10"/>
      <c r="T114" s="10" t="s">
        <v>12</v>
      </c>
      <c r="U114" s="10"/>
      <c r="V114" s="10"/>
      <c r="W114" s="10"/>
      <c r="X114" s="10"/>
      <c r="Y114" s="6" t="s">
        <v>508</v>
      </c>
      <c r="Z114" s="3" t="s">
        <v>8</v>
      </c>
      <c r="AA114" s="3" t="s">
        <v>509</v>
      </c>
      <c r="AB114" s="13">
        <v>39</v>
      </c>
    </row>
    <row r="115" spans="1:28" collapsed="1" x14ac:dyDescent="0.3">
      <c r="B115" s="151" t="s">
        <v>439</v>
      </c>
    </row>
    <row r="116" spans="1:28" hidden="1" outlineLevel="1" x14ac:dyDescent="0.3">
      <c r="A116" s="7">
        <v>26</v>
      </c>
      <c r="B116" s="40" t="s">
        <v>440</v>
      </c>
      <c r="C116" s="171" t="s">
        <v>66</v>
      </c>
      <c r="D116" s="3" t="s">
        <v>522</v>
      </c>
      <c r="E116" s="6" t="s">
        <v>483</v>
      </c>
      <c r="F116" s="9" t="s">
        <v>484</v>
      </c>
      <c r="G116" s="10" t="s">
        <v>23</v>
      </c>
      <c r="H116" s="10" t="s">
        <v>25</v>
      </c>
      <c r="I116" s="11"/>
      <c r="J116" s="14"/>
      <c r="K116" s="20"/>
      <c r="L116" s="20"/>
      <c r="M116" s="20"/>
      <c r="N116" s="20"/>
      <c r="O116" s="26"/>
      <c r="P116" s="10"/>
      <c r="Q116" s="10"/>
      <c r="R116" s="10"/>
      <c r="S116" s="10"/>
      <c r="T116" s="10"/>
      <c r="U116" s="10"/>
      <c r="V116" s="10"/>
      <c r="W116" s="10" t="s">
        <v>15</v>
      </c>
      <c r="X116" s="10"/>
      <c r="Y116" s="6" t="s">
        <v>508</v>
      </c>
      <c r="Z116" s="3" t="s">
        <v>8</v>
      </c>
      <c r="AA116" s="3" t="s">
        <v>509</v>
      </c>
      <c r="AB116" s="13">
        <v>39</v>
      </c>
    </row>
    <row r="117" spans="1:28" collapsed="1" x14ac:dyDescent="0.3">
      <c r="B117" s="151" t="s">
        <v>440</v>
      </c>
    </row>
    <row r="118" spans="1:28" ht="26.4" hidden="1" outlineLevel="1" x14ac:dyDescent="0.3">
      <c r="A118" s="16">
        <v>22</v>
      </c>
      <c r="B118" s="41" t="s">
        <v>109</v>
      </c>
      <c r="C118" s="173" t="s">
        <v>66</v>
      </c>
      <c r="D118" s="3" t="s">
        <v>108</v>
      </c>
      <c r="E118" s="17">
        <v>44274</v>
      </c>
      <c r="F118" s="18" t="s">
        <v>179</v>
      </c>
      <c r="G118" s="19" t="s">
        <v>23</v>
      </c>
      <c r="H118" s="19" t="s">
        <v>25</v>
      </c>
      <c r="I118" s="11"/>
      <c r="J118" s="14"/>
      <c r="K118" s="5"/>
      <c r="L118" s="5"/>
      <c r="M118" s="5"/>
      <c r="N118" s="5"/>
      <c r="O118" s="15"/>
      <c r="P118" s="12"/>
      <c r="Q118" s="5"/>
      <c r="R118" s="5"/>
      <c r="S118" s="19"/>
      <c r="T118" s="19"/>
      <c r="U118" s="19"/>
      <c r="V118" s="19"/>
      <c r="W118" s="19" t="s">
        <v>15</v>
      </c>
      <c r="X118" s="19"/>
      <c r="Y118" s="17">
        <v>44696</v>
      </c>
      <c r="Z118" s="3" t="s">
        <v>64</v>
      </c>
      <c r="AA118" s="3" t="s">
        <v>189</v>
      </c>
      <c r="AB118" s="13">
        <v>32</v>
      </c>
    </row>
    <row r="119" spans="1:28" collapsed="1" x14ac:dyDescent="0.3">
      <c r="B119" s="151" t="s">
        <v>109</v>
      </c>
    </row>
    <row r="120" spans="1:28" ht="26.4" hidden="1" outlineLevel="1" x14ac:dyDescent="0.3">
      <c r="A120" s="46">
        <v>16</v>
      </c>
      <c r="B120" s="80" t="s">
        <v>538</v>
      </c>
      <c r="C120" s="20" t="s">
        <v>66</v>
      </c>
      <c r="D120" s="3" t="s">
        <v>429</v>
      </c>
      <c r="E120" s="47">
        <v>44568</v>
      </c>
      <c r="F120" s="48" t="s">
        <v>937</v>
      </c>
      <c r="G120" s="46" t="s">
        <v>23</v>
      </c>
      <c r="H120" s="46" t="s">
        <v>25</v>
      </c>
      <c r="I120" s="11"/>
      <c r="J120" s="14"/>
      <c r="K120" s="20"/>
      <c r="L120" s="20"/>
      <c r="M120" s="20"/>
      <c r="N120" s="20"/>
      <c r="O120" s="26"/>
      <c r="P120" s="46"/>
      <c r="Q120" s="46"/>
      <c r="R120" s="46"/>
      <c r="S120" s="46"/>
      <c r="T120" s="46" t="s">
        <v>12</v>
      </c>
      <c r="U120" s="46"/>
      <c r="V120" s="46"/>
      <c r="W120" s="46"/>
      <c r="X120" s="46"/>
      <c r="Y120" s="47">
        <v>44913</v>
      </c>
      <c r="Z120" s="3" t="s">
        <v>11</v>
      </c>
      <c r="AA120" s="3" t="s">
        <v>749</v>
      </c>
      <c r="AB120" s="13">
        <v>29</v>
      </c>
    </row>
    <row r="121" spans="1:28" collapsed="1" x14ac:dyDescent="0.3">
      <c r="B121" s="154" t="s">
        <v>538</v>
      </c>
    </row>
    <row r="122" spans="1:28" ht="26.4" hidden="1" outlineLevel="1" x14ac:dyDescent="0.3">
      <c r="A122" s="46">
        <v>21</v>
      </c>
      <c r="B122" s="80" t="s">
        <v>539</v>
      </c>
      <c r="C122" s="20" t="s">
        <v>66</v>
      </c>
      <c r="D122" s="3" t="s">
        <v>578</v>
      </c>
      <c r="E122" s="47">
        <v>44459</v>
      </c>
      <c r="F122" s="48" t="s">
        <v>556</v>
      </c>
      <c r="G122" s="46" t="s">
        <v>35</v>
      </c>
      <c r="H122" s="46" t="s">
        <v>25</v>
      </c>
      <c r="I122" s="11"/>
      <c r="J122" s="14"/>
      <c r="K122" s="20"/>
      <c r="L122" s="20"/>
      <c r="M122" s="20"/>
      <c r="N122" s="20"/>
      <c r="O122" s="26"/>
      <c r="P122" s="46"/>
      <c r="Q122" s="46"/>
      <c r="R122" s="46"/>
      <c r="S122" s="46"/>
      <c r="T122" s="46" t="s">
        <v>12</v>
      </c>
      <c r="U122" s="46"/>
      <c r="V122" s="46"/>
      <c r="W122" s="46"/>
      <c r="X122" s="46"/>
      <c r="Y122" s="47">
        <v>44913</v>
      </c>
      <c r="Z122" s="3" t="s">
        <v>11</v>
      </c>
      <c r="AA122" s="3" t="s">
        <v>749</v>
      </c>
      <c r="AB122" s="13">
        <v>29</v>
      </c>
    </row>
    <row r="123" spans="1:28" collapsed="1" x14ac:dyDescent="0.3">
      <c r="B123" s="154" t="s">
        <v>539</v>
      </c>
    </row>
    <row r="124" spans="1:28" ht="26.4" hidden="1" outlineLevel="1" x14ac:dyDescent="0.3">
      <c r="A124" s="49">
        <v>17</v>
      </c>
      <c r="B124" s="64" t="s">
        <v>737</v>
      </c>
      <c r="C124" s="20" t="s">
        <v>66</v>
      </c>
      <c r="D124" s="3" t="s">
        <v>738</v>
      </c>
      <c r="E124" s="56">
        <v>44388</v>
      </c>
      <c r="F124" s="49" t="s">
        <v>728</v>
      </c>
      <c r="G124" s="49" t="s">
        <v>23</v>
      </c>
      <c r="H124" s="49" t="s">
        <v>25</v>
      </c>
      <c r="I124" s="11" t="s">
        <v>30</v>
      </c>
      <c r="J124" s="14"/>
      <c r="K124" s="20"/>
      <c r="L124" s="20"/>
      <c r="M124" s="20"/>
      <c r="N124" s="20"/>
      <c r="O124" s="26"/>
      <c r="P124" s="49"/>
      <c r="Q124" s="49"/>
      <c r="R124" s="49"/>
      <c r="S124" s="49"/>
      <c r="T124" s="49" t="s">
        <v>12</v>
      </c>
      <c r="U124" s="49"/>
      <c r="V124" s="49"/>
      <c r="W124" s="49"/>
      <c r="X124" s="49"/>
      <c r="Y124" s="56">
        <v>44759</v>
      </c>
      <c r="Z124" s="4" t="s">
        <v>64</v>
      </c>
      <c r="AA124" s="3" t="s">
        <v>730</v>
      </c>
      <c r="AB124" s="13">
        <v>26</v>
      </c>
    </row>
    <row r="125" spans="1:28" collapsed="1" x14ac:dyDescent="0.3">
      <c r="B125" s="157" t="s">
        <v>737</v>
      </c>
    </row>
    <row r="126" spans="1:28" ht="26.4" hidden="1" outlineLevel="1" x14ac:dyDescent="0.3">
      <c r="A126" s="49">
        <v>18</v>
      </c>
      <c r="B126" s="64" t="s">
        <v>739</v>
      </c>
      <c r="C126" s="20" t="s">
        <v>66</v>
      </c>
      <c r="D126" s="3" t="s">
        <v>108</v>
      </c>
      <c r="E126" s="56">
        <v>44294</v>
      </c>
      <c r="F126" s="49" t="s">
        <v>729</v>
      </c>
      <c r="G126" s="49" t="s">
        <v>35</v>
      </c>
      <c r="H126" s="49" t="s">
        <v>25</v>
      </c>
      <c r="I126" s="11"/>
      <c r="J126" s="14"/>
      <c r="K126" s="20"/>
      <c r="L126" s="20"/>
      <c r="M126" s="20"/>
      <c r="N126" s="20"/>
      <c r="O126" s="26"/>
      <c r="P126" s="49"/>
      <c r="Q126" s="49"/>
      <c r="R126" s="49"/>
      <c r="S126" s="49"/>
      <c r="T126" s="49"/>
      <c r="U126" s="49"/>
      <c r="V126" s="49"/>
      <c r="W126" s="49" t="s">
        <v>15</v>
      </c>
      <c r="X126" s="49"/>
      <c r="Y126" s="56">
        <v>44759</v>
      </c>
      <c r="Z126" s="4" t="s">
        <v>64</v>
      </c>
      <c r="AA126" s="3" t="s">
        <v>730</v>
      </c>
      <c r="AB126" s="13">
        <v>26</v>
      </c>
    </row>
    <row r="127" spans="1:28" collapsed="1" x14ac:dyDescent="0.3">
      <c r="B127" s="157" t="s">
        <v>739</v>
      </c>
    </row>
    <row r="128" spans="1:28" hidden="1" outlineLevel="1" x14ac:dyDescent="0.3">
      <c r="A128" s="46">
        <v>16</v>
      </c>
      <c r="B128" s="80" t="s">
        <v>437</v>
      </c>
      <c r="C128" s="20" t="s">
        <v>66</v>
      </c>
      <c r="D128" s="3" t="s">
        <v>517</v>
      </c>
      <c r="E128" s="47">
        <v>44528</v>
      </c>
      <c r="F128" s="48" t="s">
        <v>858</v>
      </c>
      <c r="G128" s="46" t="s">
        <v>23</v>
      </c>
      <c r="H128" s="46" t="s">
        <v>25</v>
      </c>
      <c r="I128" s="11"/>
      <c r="J128" s="14"/>
      <c r="K128" s="20" t="s">
        <v>138</v>
      </c>
      <c r="L128" s="20"/>
      <c r="M128" s="20"/>
      <c r="N128" s="20"/>
      <c r="O128" s="26"/>
      <c r="P128" s="46"/>
      <c r="Q128" s="46"/>
      <c r="R128" s="46"/>
      <c r="S128" s="46"/>
      <c r="T128" s="46" t="s">
        <v>12</v>
      </c>
      <c r="U128" s="46"/>
      <c r="V128" s="46"/>
      <c r="W128" s="46"/>
      <c r="X128" s="46"/>
      <c r="Y128" s="47">
        <v>44822</v>
      </c>
      <c r="Z128" s="3" t="s">
        <v>11</v>
      </c>
      <c r="AA128" s="3" t="s">
        <v>865</v>
      </c>
      <c r="AB128" s="13">
        <v>24</v>
      </c>
    </row>
    <row r="129" spans="1:28" collapsed="1" x14ac:dyDescent="0.3">
      <c r="B129" s="154" t="s">
        <v>437</v>
      </c>
    </row>
    <row r="130" spans="1:28" ht="15" hidden="1" customHeight="1" outlineLevel="1" x14ac:dyDescent="0.3">
      <c r="A130" s="35">
        <v>9</v>
      </c>
      <c r="B130" s="45" t="s">
        <v>644</v>
      </c>
      <c r="C130" s="20" t="s">
        <v>66</v>
      </c>
      <c r="D130" s="3" t="s">
        <v>636</v>
      </c>
      <c r="E130" s="20" t="s">
        <v>622</v>
      </c>
      <c r="F130" s="20" t="s">
        <v>623</v>
      </c>
      <c r="G130" s="20" t="s">
        <v>23</v>
      </c>
      <c r="H130" s="10" t="s">
        <v>25</v>
      </c>
      <c r="I130" s="30" t="s">
        <v>30</v>
      </c>
      <c r="J130" s="14"/>
      <c r="K130" s="20"/>
      <c r="L130" s="20"/>
      <c r="M130" s="20"/>
      <c r="N130" s="20"/>
      <c r="O130" s="26"/>
      <c r="P130" s="37"/>
      <c r="Q130" s="13"/>
      <c r="R130" s="13"/>
      <c r="S130" s="13"/>
      <c r="T130" s="13" t="s">
        <v>12</v>
      </c>
      <c r="U130" s="13"/>
      <c r="V130" s="13"/>
      <c r="W130" s="13"/>
      <c r="X130" s="13"/>
      <c r="Y130" s="13" t="s">
        <v>634</v>
      </c>
      <c r="Z130" s="3" t="s">
        <v>11</v>
      </c>
      <c r="AA130" s="3" t="s">
        <v>635</v>
      </c>
      <c r="AB130" s="13">
        <v>17</v>
      </c>
    </row>
    <row r="131" spans="1:28" collapsed="1" x14ac:dyDescent="0.3">
      <c r="B131" s="159" t="s">
        <v>644</v>
      </c>
    </row>
    <row r="132" spans="1:28" hidden="1" outlineLevel="1" x14ac:dyDescent="0.3">
      <c r="A132" s="19">
        <v>5</v>
      </c>
      <c r="B132" s="42" t="s">
        <v>293</v>
      </c>
      <c r="C132" s="27" t="s">
        <v>66</v>
      </c>
      <c r="D132" s="3" t="s">
        <v>316</v>
      </c>
      <c r="E132" s="17">
        <v>44230</v>
      </c>
      <c r="F132" s="18" t="s">
        <v>305</v>
      </c>
      <c r="G132" s="19" t="s">
        <v>35</v>
      </c>
      <c r="H132" s="19" t="s">
        <v>25</v>
      </c>
      <c r="I132" s="30" t="s">
        <v>30</v>
      </c>
      <c r="J132" s="14"/>
      <c r="K132" s="20"/>
      <c r="L132" s="20"/>
      <c r="M132" s="20"/>
      <c r="N132" s="20"/>
      <c r="O132" s="26"/>
      <c r="P132" s="19"/>
      <c r="Q132" s="19"/>
      <c r="R132" s="19"/>
      <c r="S132" s="19"/>
      <c r="T132" s="19" t="s">
        <v>12</v>
      </c>
      <c r="U132" s="19"/>
      <c r="V132" s="19"/>
      <c r="W132" s="19"/>
      <c r="X132" s="19"/>
      <c r="Y132" s="17">
        <v>44710</v>
      </c>
      <c r="Z132" s="3" t="s">
        <v>11</v>
      </c>
      <c r="AA132" s="3" t="s">
        <v>318</v>
      </c>
      <c r="AB132" s="13">
        <v>12</v>
      </c>
    </row>
    <row r="133" spans="1:28" collapsed="1" x14ac:dyDescent="0.3">
      <c r="B133" s="152" t="s">
        <v>293</v>
      </c>
    </row>
    <row r="134" spans="1:28" hidden="1" outlineLevel="1" x14ac:dyDescent="0.3">
      <c r="A134" s="13">
        <v>7</v>
      </c>
      <c r="B134" s="44" t="s">
        <v>591</v>
      </c>
      <c r="C134" s="20" t="s">
        <v>66</v>
      </c>
      <c r="D134" s="3" t="s">
        <v>601</v>
      </c>
      <c r="E134" s="6">
        <v>44321</v>
      </c>
      <c r="F134" s="20" t="s">
        <v>595</v>
      </c>
      <c r="G134" s="20" t="s">
        <v>35</v>
      </c>
      <c r="H134" s="20" t="s">
        <v>594</v>
      </c>
      <c r="I134" s="30" t="s">
        <v>30</v>
      </c>
      <c r="J134" s="14"/>
      <c r="K134" s="20"/>
      <c r="L134" s="20"/>
      <c r="M134" s="20" t="s">
        <v>136</v>
      </c>
      <c r="N134" s="20"/>
      <c r="O134" s="26"/>
      <c r="P134" s="10"/>
      <c r="Q134" s="10"/>
      <c r="R134" s="10"/>
      <c r="S134" s="10"/>
      <c r="T134" s="10" t="s">
        <v>598</v>
      </c>
      <c r="U134" s="10"/>
      <c r="V134" s="10"/>
      <c r="W134" s="10"/>
      <c r="X134" s="10"/>
      <c r="Y134" s="6">
        <v>44731</v>
      </c>
      <c r="Z134" s="3" t="s">
        <v>11</v>
      </c>
      <c r="AA134" s="3" t="s">
        <v>600</v>
      </c>
      <c r="AB134" s="13">
        <v>8</v>
      </c>
    </row>
    <row r="135" spans="1:28" collapsed="1" x14ac:dyDescent="0.3">
      <c r="B135" s="160" t="s">
        <v>591</v>
      </c>
    </row>
    <row r="136" spans="1:28" hidden="1" outlineLevel="1" x14ac:dyDescent="0.3">
      <c r="A136" s="13">
        <v>6</v>
      </c>
      <c r="B136" s="44" t="s">
        <v>590</v>
      </c>
      <c r="C136" s="20" t="s">
        <v>66</v>
      </c>
      <c r="D136" s="3" t="s">
        <v>601</v>
      </c>
      <c r="E136" s="6">
        <v>44371</v>
      </c>
      <c r="F136" s="20">
        <v>6410406</v>
      </c>
      <c r="G136" s="20" t="s">
        <v>23</v>
      </c>
      <c r="H136" s="20" t="s">
        <v>594</v>
      </c>
      <c r="I136" s="30" t="s">
        <v>30</v>
      </c>
      <c r="J136" s="14"/>
      <c r="K136" s="20" t="s">
        <v>138</v>
      </c>
      <c r="L136" s="20"/>
      <c r="M136" s="20"/>
      <c r="N136" s="20"/>
      <c r="O136" s="26"/>
      <c r="P136" s="10"/>
      <c r="Q136" s="10"/>
      <c r="R136" s="10"/>
      <c r="S136" s="10"/>
      <c r="T136" s="10"/>
      <c r="U136" s="10"/>
      <c r="V136" s="10"/>
      <c r="W136" s="10" t="s">
        <v>597</v>
      </c>
      <c r="X136" s="10"/>
      <c r="Y136" s="6">
        <v>44731</v>
      </c>
      <c r="Z136" s="3" t="s">
        <v>11</v>
      </c>
      <c r="AA136" s="3" t="s">
        <v>600</v>
      </c>
      <c r="AB136" s="13">
        <v>8</v>
      </c>
    </row>
    <row r="137" spans="1:28" collapsed="1" x14ac:dyDescent="0.3">
      <c r="B137" s="160" t="s">
        <v>590</v>
      </c>
    </row>
    <row r="138" spans="1:28" hidden="1" outlineLevel="1" x14ac:dyDescent="0.3">
      <c r="A138" s="46">
        <v>7</v>
      </c>
      <c r="B138" s="80" t="s">
        <v>923</v>
      </c>
      <c r="C138" s="20" t="s">
        <v>66</v>
      </c>
      <c r="D138" s="3"/>
      <c r="E138" s="47">
        <v>44429</v>
      </c>
      <c r="F138" s="48" t="s">
        <v>926</v>
      </c>
      <c r="G138" s="46" t="s">
        <v>35</v>
      </c>
      <c r="H138" s="46" t="s">
        <v>25</v>
      </c>
      <c r="I138" s="11" t="s">
        <v>30</v>
      </c>
      <c r="J138" s="14"/>
      <c r="K138" s="20" t="s">
        <v>138</v>
      </c>
      <c r="L138" s="20"/>
      <c r="M138" s="20"/>
      <c r="N138" s="20"/>
      <c r="O138" s="26"/>
      <c r="P138" s="46"/>
      <c r="Q138" s="46"/>
      <c r="R138" s="46"/>
      <c r="S138" s="46"/>
      <c r="T138" s="46" t="s">
        <v>12</v>
      </c>
      <c r="U138" s="46"/>
      <c r="V138" s="46"/>
      <c r="W138" s="46"/>
      <c r="X138" s="46"/>
      <c r="Y138" s="47">
        <v>44850</v>
      </c>
      <c r="Z138" s="3" t="s">
        <v>11</v>
      </c>
      <c r="AA138" s="3" t="s">
        <v>927</v>
      </c>
      <c r="AB138" s="13">
        <v>8</v>
      </c>
    </row>
    <row r="139" spans="1:28" collapsed="1" x14ac:dyDescent="0.3">
      <c r="B139" s="154" t="s">
        <v>923</v>
      </c>
    </row>
  </sheetData>
  <phoneticPr fontId="6" type="noConversion"/>
  <hyperlinks>
    <hyperlink ref="B10" location="Юниоры!R5C3" display="ЗИ ЗИ ТОП ОФ МЕЛЕНХАУС" xr:uid="{00000000-0004-0000-0C00-000000000000}"/>
    <hyperlink ref="B16" location="Юниоры!R6C3" display="РОТФАРТ УРАЙ" xr:uid="{00000000-0004-0000-0C00-000001000000}"/>
    <hyperlink ref="B20" location="Юниоры!R7C3" display="TK'S IDEAL" xr:uid="{00000000-0004-0000-0C00-000002000000}"/>
    <hyperlink ref="B27" location="Юниоры!R8C3" display="БАТЫР С ТАНАИСА" xr:uid="{00000000-0004-0000-0C00-000003000000}"/>
    <hyperlink ref="B31" location="Юниоры!R9C3" display="ХОТРЕЙН ЛИНКОЛЬН" xr:uid="{00000000-0004-0000-0C00-000004000000}"/>
    <hyperlink ref="B35" location="Юниоры!R10C3" display="ВИНД ОФ ЧЕЙНЖ ФОМ ХАУС ХЕЛЕН" xr:uid="{00000000-0004-0000-0C00-000005000000}"/>
    <hyperlink ref="B39" location="Юниоры!R11C3" display="ЗАХАР ОФ МЕЛЕНХАУС" xr:uid="{00000000-0004-0000-0C00-000006000000}"/>
    <hyperlink ref="B42" location="Юниоры!R12C3" display="БОСТОН ВОН ХАУС БЕЛОГОРИЕ" xr:uid="{00000000-0004-0000-0C00-000007000000}"/>
    <hyperlink ref="B45" location="Юниоры!R13C3" display="МАСТЕР ИЗ ДОМА ШВЕДОВЫХ" xr:uid="{00000000-0004-0000-0C00-000008000000}"/>
    <hyperlink ref="B48" location="Юниоры!R14C3" display="ЭРРОН БЛЭК ИЗ КУРГАН ГРАДА" xr:uid="{00000000-0004-0000-0C00-000009000000}"/>
    <hyperlink ref="B51" location="Юниоры!R15C3" display="ПЛУТО ПРАЙМ С БЕРЕГА ТУРЫ" xr:uid="{00000000-0004-0000-0C00-00000A000000}"/>
    <hyperlink ref="B54" location="Юниоры!R16C3" display="ФЛАЙ ФЛАУ МЕГЛИН" xr:uid="{00000000-0004-0000-0C00-00000B000000}"/>
    <hyperlink ref="B56" location="Юниоры!R17C3" display="ЖОЙСЕН ЖАК С БЕРЕГА ТУРЫ" xr:uid="{00000000-0004-0000-0C00-00000C000000}"/>
    <hyperlink ref="B58" location="Юниоры!R18C3" display="ТАНГАР ИЗ ТВЕРСКОГО ДОМА" xr:uid="{00000000-0004-0000-0C00-00000D000000}"/>
    <hyperlink ref="B60" location="Юниоры!R19C3" display="НИЛЬСОН КИНГ С БЕРЕГА ТУРЫ" xr:uid="{00000000-0004-0000-0C00-00000E000000}"/>
    <hyperlink ref="B62" location="Юниоры!R20C3" display="РУССЕН РОТТЕНШИЛЬД ТОРН" xr:uid="{00000000-0004-0000-0C00-00000F000000}"/>
    <hyperlink ref="B64" location="Юниоры!R21C3" display="ТАНАС ИЗ ТВЕРСКОГО ДОМА" xr:uid="{00000000-0004-0000-0C00-000010000000}"/>
    <hyperlink ref="B66" location="Юниоры!R22C3" display="ХЭД ШИКО КУЧУМ" xr:uid="{00000000-0004-0000-0C00-000011000000}"/>
    <hyperlink ref="B72" location="Юниоры!R5C11" display="АКИРА РУС ШВАРЦМЕЙСТЕР С ТАНАИСА" xr:uid="{00000000-0004-0000-0C00-000012000000}"/>
    <hyperlink ref="B78" location="Юниоры!R6C11" display="НИКА ИЗ ДОМА ШВЕДОВЫХ" xr:uid="{00000000-0004-0000-0C00-000013000000}"/>
    <hyperlink ref="B83" location="Юниоры!R7C11" display="ЧИКСА ИЗ ДОМА ТОРРА" xr:uid="{00000000-0004-0000-0C00-000014000000}"/>
    <hyperlink ref="B88" location="Юниоры!R8C11" display="РОТТВЕСТХАУС ЖАКЛИН" xr:uid="{00000000-0004-0000-0C00-000015000000}"/>
    <hyperlink ref="B91" location="Юниоры!R9C11" display="TK'S INFINITY" xr:uid="{00000000-0004-0000-0C00-000016000000}"/>
    <hyperlink ref="B95" location="Юниоры!R10C11" display="ТИМ ВОЛЬФГАНГ ВАНГА" xr:uid="{00000000-0004-0000-0C00-000017000000}"/>
    <hyperlink ref="B98" location="Юниоры!R11C11" display="ФЛАЙ ФЛАУ ЖАР-ПТИЦА ЭЛЕН" xr:uid="{00000000-0004-0000-0C00-000018000000}"/>
    <hyperlink ref="B101" location="Юниоры!R12C11" display="ОЛЬБУРД СТЕФАНКА ДЛЯ ДИНАСТИЯ ЮГРЫ" xr:uid="{00000000-0004-0000-0C00-000019000000}"/>
    <hyperlink ref="B104" location="Юниоры!R13C11" display="МАРВЛАД ЗЕНТАУРА БРЕЙТ" xr:uid="{00000000-0004-0000-0C00-00001A000000}"/>
    <hyperlink ref="B107" location="Юниоры!R14C11" display="ФЛАЙ ФЛАУ КЛАВА КОКА" xr:uid="{00000000-0004-0000-0C00-00001B000000}"/>
    <hyperlink ref="B109" location="Юниоры!R15C11" display="КАЛИСТО КИАРА С БЕРЕГА ТУРЫ" xr:uid="{00000000-0004-0000-0C00-00001C000000}"/>
    <hyperlink ref="B111" location="Юниоры!R16C11" display="ЗАРИН ОФ МЕЛЕНХАУС" xr:uid="{00000000-0004-0000-0C00-00001D000000}"/>
    <hyperlink ref="B113" location="Юниоры!R17C11" display="НИКОЛЬ МИЛЕДИ С БЕРЕГА ТУРЫ" xr:uid="{00000000-0004-0000-0C00-00001E000000}"/>
    <hyperlink ref="B115" location="Юниоры!R18C11" display="ДАШЕРРИ ФРОМ ХАУС НАТТИМ" xr:uid="{00000000-0004-0000-0C00-00001F000000}"/>
    <hyperlink ref="B117" location="Юниоры!R19C11" display="ОНЛИ Ю ОФ САНКТУМ" xr:uid="{00000000-0004-0000-0C00-000020000000}"/>
    <hyperlink ref="B119" location="Юниоры!R20C11" display="ЦАПТОР СОУЛ АПРИОРИ" xr:uid="{00000000-0004-0000-0C00-000021000000}"/>
    <hyperlink ref="B121" location="Юниоры!R21C11" display="АКСЛЕН ВАРНА" xr:uid="{00000000-0004-0000-0C00-000022000000}"/>
    <hyperlink ref="B123" location="Юниоры!R22C11" display="АКСЛЕН ЧЕРНИКА" xr:uid="{00000000-0004-0000-0C00-000023000000}"/>
    <hyperlink ref="B125" location="Юниоры!R23C11" display="АФСАТИ ЮНОНА" xr:uid="{00000000-0004-0000-0C00-000024000000}"/>
    <hyperlink ref="B127" location="Юниоры!R24C11" display="ЦАПТОР СОУЛ ЕГОЗА" xr:uid="{00000000-0004-0000-0C00-000025000000}"/>
    <hyperlink ref="B129" location="Юниоры!R25C11" display="АНАКОНДА ВОМ ХАУС АЛЕКС" xr:uid="{00000000-0004-0000-0C00-000026000000}"/>
    <hyperlink ref="B131" location="Юниоры!R26C11" display="РУССЕН РОТТЕНШИЛЬД УМБЕРТА" xr:uid="{00000000-0004-0000-0C00-000027000000}"/>
    <hyperlink ref="B133" location="Юниоры!R27C11" display="ЭКСТРА ГЛОСС ЛЮКА" xr:uid="{00000000-0004-0000-0C00-000028000000}"/>
    <hyperlink ref="B135" location="Юниоры!R28C11" display="СОКРОВИЩЕ АЛЕКСЫ ИВЕРИЯ" xr:uid="{00000000-0004-0000-0C00-000029000000}"/>
    <hyperlink ref="B137" location="Юниоры!R29C11" display="СОКРОВИЩЕ АЛЕКСЫ КАТРИНА" xr:uid="{00000000-0004-0000-0C00-00002A000000}"/>
    <hyperlink ref="B139" location="Юниоры!R30C11" display="ХАЙНРИКЕ СЕЛМА" xr:uid="{00000000-0004-0000-0C00-00002B000000}"/>
  </hyperlink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671065-14D1-4C11-987C-4388F7619DFF}">
  <sheetPr>
    <tabColor theme="2" tint="-0.249977111117893"/>
  </sheetPr>
  <dimension ref="A1:K490"/>
  <sheetViews>
    <sheetView zoomScale="85" zoomScaleNormal="85" workbookViewId="0">
      <selection activeCell="F11" sqref="F11"/>
    </sheetView>
  </sheetViews>
  <sheetFormatPr defaultRowHeight="14.4" outlineLevelRow="1" x14ac:dyDescent="0.3"/>
  <cols>
    <col min="1" max="1" width="3.6640625" customWidth="1"/>
    <col min="2" max="2" width="42.44140625" customWidth="1"/>
    <col min="4" max="4" width="17.109375" customWidth="1"/>
    <col min="5" max="6" width="11.109375" customWidth="1"/>
    <col min="7" max="7" width="12.44140625" customWidth="1"/>
    <col min="8" max="8" width="16.109375" customWidth="1"/>
    <col min="9" max="9" width="18.44140625" customWidth="1"/>
    <col min="10" max="11" width="9.44140625" customWidth="1"/>
  </cols>
  <sheetData>
    <row r="1" spans="1:11" ht="88.2" customHeight="1" x14ac:dyDescent="0.3">
      <c r="A1" s="275" t="s">
        <v>0</v>
      </c>
      <c r="B1" s="275" t="s">
        <v>1</v>
      </c>
      <c r="C1" s="275" t="s">
        <v>21</v>
      </c>
      <c r="D1" s="275" t="s">
        <v>2</v>
      </c>
      <c r="E1" s="275" t="s">
        <v>3</v>
      </c>
      <c r="F1" s="275" t="s">
        <v>4</v>
      </c>
      <c r="G1" s="275" t="s">
        <v>17</v>
      </c>
      <c r="H1" s="275" t="s">
        <v>18</v>
      </c>
      <c r="I1" s="275" t="s">
        <v>19</v>
      </c>
      <c r="J1" s="275" t="s">
        <v>20</v>
      </c>
      <c r="K1" s="276" t="s">
        <v>985</v>
      </c>
    </row>
    <row r="2" spans="1:11" ht="25.95" customHeight="1" outlineLevel="1" x14ac:dyDescent="0.3">
      <c r="A2" s="271">
        <v>6</v>
      </c>
      <c r="B2" s="88" t="s">
        <v>1268</v>
      </c>
      <c r="C2" s="20" t="s">
        <v>67</v>
      </c>
      <c r="D2" s="3" t="s">
        <v>111</v>
      </c>
      <c r="E2" s="272">
        <v>45471</v>
      </c>
      <c r="F2" s="273" t="s">
        <v>1247</v>
      </c>
      <c r="G2" s="272">
        <v>45788</v>
      </c>
      <c r="H2" s="3" t="s">
        <v>64</v>
      </c>
      <c r="I2" s="274" t="s">
        <v>1007</v>
      </c>
      <c r="J2" s="180">
        <v>51</v>
      </c>
      <c r="K2" s="180">
        <v>102</v>
      </c>
    </row>
    <row r="3" spans="1:11" ht="25.95" customHeight="1" outlineLevel="1" x14ac:dyDescent="0.3">
      <c r="A3" s="271">
        <v>9</v>
      </c>
      <c r="B3" s="88" t="s">
        <v>1268</v>
      </c>
      <c r="C3" s="20" t="s">
        <v>67</v>
      </c>
      <c r="D3" s="3" t="s">
        <v>111</v>
      </c>
      <c r="E3" s="272">
        <v>45410</v>
      </c>
      <c r="F3" s="273" t="s">
        <v>1247</v>
      </c>
      <c r="G3" s="272">
        <v>45801</v>
      </c>
      <c r="H3" s="3" t="s">
        <v>8</v>
      </c>
      <c r="I3" s="274" t="s">
        <v>1018</v>
      </c>
      <c r="J3" s="180">
        <v>86</v>
      </c>
      <c r="K3" s="180">
        <v>258</v>
      </c>
    </row>
    <row r="4" spans="1:11" ht="25.95" customHeight="1" outlineLevel="1" x14ac:dyDescent="0.3">
      <c r="A4" s="271">
        <v>8</v>
      </c>
      <c r="B4" s="88" t="s">
        <v>1268</v>
      </c>
      <c r="C4" s="20" t="s">
        <v>67</v>
      </c>
      <c r="D4" s="3" t="s">
        <v>111</v>
      </c>
      <c r="E4" s="272">
        <v>45410</v>
      </c>
      <c r="F4" s="273" t="s">
        <v>1247</v>
      </c>
      <c r="G4" s="272">
        <v>45802</v>
      </c>
      <c r="H4" s="3" t="s">
        <v>64</v>
      </c>
      <c r="I4" s="274" t="s">
        <v>1018</v>
      </c>
      <c r="J4" s="180">
        <v>71</v>
      </c>
      <c r="K4" s="180">
        <v>142</v>
      </c>
    </row>
    <row r="5" spans="1:11" ht="25.95" customHeight="1" outlineLevel="1" x14ac:dyDescent="0.3">
      <c r="A5" s="271">
        <v>10</v>
      </c>
      <c r="B5" s="88" t="s">
        <v>1268</v>
      </c>
      <c r="C5" s="20" t="s">
        <v>67</v>
      </c>
      <c r="D5" s="3" t="s">
        <v>111</v>
      </c>
      <c r="E5" s="272">
        <v>45471</v>
      </c>
      <c r="F5" s="273" t="s">
        <v>1247</v>
      </c>
      <c r="G5" s="272">
        <v>45844</v>
      </c>
      <c r="H5" s="3" t="s">
        <v>64</v>
      </c>
      <c r="I5" s="274" t="s">
        <v>1335</v>
      </c>
      <c r="J5" s="180">
        <v>80</v>
      </c>
      <c r="K5" s="180">
        <v>80</v>
      </c>
    </row>
    <row r="6" spans="1:11" ht="25.95" customHeight="1" outlineLevel="1" x14ac:dyDescent="0.3">
      <c r="A6" s="271">
        <v>1</v>
      </c>
      <c r="B6" s="88" t="s">
        <v>1268</v>
      </c>
      <c r="C6" s="20" t="s">
        <v>67</v>
      </c>
      <c r="D6" s="3" t="s">
        <v>111</v>
      </c>
      <c r="E6" s="272">
        <v>45471</v>
      </c>
      <c r="F6" s="273">
        <v>7056226</v>
      </c>
      <c r="G6" s="272">
        <v>45879</v>
      </c>
      <c r="H6" s="3" t="s">
        <v>64</v>
      </c>
      <c r="I6" s="274" t="s">
        <v>426</v>
      </c>
      <c r="J6" s="180">
        <v>28</v>
      </c>
      <c r="K6" s="180">
        <v>56</v>
      </c>
    </row>
    <row r="7" spans="1:11" ht="25.95" customHeight="1" outlineLevel="1" x14ac:dyDescent="0.3">
      <c r="A7" s="271">
        <v>4</v>
      </c>
      <c r="B7" s="88" t="s">
        <v>1268</v>
      </c>
      <c r="C7" s="20" t="s">
        <v>67</v>
      </c>
      <c r="D7" s="3" t="s">
        <v>111</v>
      </c>
      <c r="E7" s="272">
        <v>45471</v>
      </c>
      <c r="F7" s="273" t="s">
        <v>1247</v>
      </c>
      <c r="G7" s="272">
        <v>45885</v>
      </c>
      <c r="H7" s="3" t="s">
        <v>64</v>
      </c>
      <c r="I7" s="274" t="s">
        <v>1434</v>
      </c>
      <c r="J7" s="180">
        <v>43</v>
      </c>
      <c r="K7" s="180">
        <v>86</v>
      </c>
    </row>
    <row r="8" spans="1:11" ht="25.95" customHeight="1" outlineLevel="1" x14ac:dyDescent="0.3">
      <c r="A8" s="271">
        <v>5</v>
      </c>
      <c r="B8" s="88" t="s">
        <v>1268</v>
      </c>
      <c r="C8" s="20" t="s">
        <v>67</v>
      </c>
      <c r="D8" s="3" t="s">
        <v>111</v>
      </c>
      <c r="E8" s="272">
        <v>45471</v>
      </c>
      <c r="F8" s="273" t="s">
        <v>1247</v>
      </c>
      <c r="G8" s="272">
        <v>45892</v>
      </c>
      <c r="H8" s="3" t="s">
        <v>64</v>
      </c>
      <c r="I8" s="274" t="s">
        <v>1453</v>
      </c>
      <c r="J8" s="180">
        <v>50</v>
      </c>
      <c r="K8" s="180">
        <v>50</v>
      </c>
    </row>
    <row r="9" spans="1:11" ht="25.95" customHeight="1" thickBot="1" x14ac:dyDescent="0.35">
      <c r="A9" s="277"/>
      <c r="B9" s="277" t="s">
        <v>1268</v>
      </c>
      <c r="C9" s="277"/>
      <c r="D9" s="277" t="s">
        <v>111</v>
      </c>
      <c r="E9" s="277"/>
      <c r="F9" s="277" t="s">
        <v>1247</v>
      </c>
      <c r="G9" s="277"/>
      <c r="H9" s="277"/>
      <c r="I9" s="277"/>
      <c r="J9" s="277"/>
      <c r="K9" s="277">
        <f>SUM(K2:K8)</f>
        <v>774</v>
      </c>
    </row>
    <row r="10" spans="1:11" ht="25.95" customHeight="1" outlineLevel="1" x14ac:dyDescent="0.3">
      <c r="A10" s="271">
        <v>27</v>
      </c>
      <c r="B10" s="88" t="s">
        <v>1273</v>
      </c>
      <c r="C10" s="20" t="s">
        <v>66</v>
      </c>
      <c r="D10" s="3" t="s">
        <v>111</v>
      </c>
      <c r="E10" s="272">
        <v>45471</v>
      </c>
      <c r="F10" s="273" t="s">
        <v>1257</v>
      </c>
      <c r="G10" s="272">
        <v>45787</v>
      </c>
      <c r="H10" s="3" t="s">
        <v>64</v>
      </c>
      <c r="I10" s="274" t="s">
        <v>1674</v>
      </c>
      <c r="J10" s="180">
        <v>38</v>
      </c>
      <c r="K10" s="180">
        <v>76</v>
      </c>
    </row>
    <row r="11" spans="1:11" ht="25.95" customHeight="1" outlineLevel="1" x14ac:dyDescent="0.3">
      <c r="A11" s="271">
        <v>36</v>
      </c>
      <c r="B11" s="88" t="s">
        <v>1273</v>
      </c>
      <c r="C11" s="20" t="s">
        <v>66</v>
      </c>
      <c r="D11" s="3" t="s">
        <v>111</v>
      </c>
      <c r="E11" s="272">
        <v>45471</v>
      </c>
      <c r="F11" s="273" t="s">
        <v>1257</v>
      </c>
      <c r="G11" s="272">
        <v>45788</v>
      </c>
      <c r="H11" s="3" t="s">
        <v>64</v>
      </c>
      <c r="I11" s="274" t="s">
        <v>1007</v>
      </c>
      <c r="J11" s="180">
        <v>51</v>
      </c>
      <c r="K11" s="180">
        <v>102</v>
      </c>
    </row>
    <row r="12" spans="1:11" ht="25.95" customHeight="1" outlineLevel="1" x14ac:dyDescent="0.3">
      <c r="A12" s="271">
        <v>50</v>
      </c>
      <c r="B12" s="88" t="s">
        <v>1273</v>
      </c>
      <c r="C12" s="20" t="s">
        <v>66</v>
      </c>
      <c r="D12" s="3" t="s">
        <v>111</v>
      </c>
      <c r="E12" s="272">
        <v>45471</v>
      </c>
      <c r="F12" s="273" t="s">
        <v>1257</v>
      </c>
      <c r="G12" s="272">
        <v>45801</v>
      </c>
      <c r="H12" s="3" t="s">
        <v>8</v>
      </c>
      <c r="I12" s="274" t="s">
        <v>1018</v>
      </c>
      <c r="J12" s="180">
        <v>86</v>
      </c>
      <c r="K12" s="180">
        <v>258</v>
      </c>
    </row>
    <row r="13" spans="1:11" ht="25.95" customHeight="1" outlineLevel="1" x14ac:dyDescent="0.3">
      <c r="A13" s="271">
        <v>42</v>
      </c>
      <c r="B13" s="88" t="s">
        <v>1273</v>
      </c>
      <c r="C13" s="20" t="s">
        <v>66</v>
      </c>
      <c r="D13" s="3" t="s">
        <v>111</v>
      </c>
      <c r="E13" s="272">
        <v>45471</v>
      </c>
      <c r="F13" s="273" t="s">
        <v>1257</v>
      </c>
      <c r="G13" s="272">
        <v>45802</v>
      </c>
      <c r="H13" s="3" t="s">
        <v>64</v>
      </c>
      <c r="I13" s="274" t="s">
        <v>1018</v>
      </c>
      <c r="J13" s="180">
        <v>71</v>
      </c>
      <c r="K13" s="180">
        <v>142</v>
      </c>
    </row>
    <row r="14" spans="1:11" ht="25.95" customHeight="1" outlineLevel="1" x14ac:dyDescent="0.3">
      <c r="A14" s="271">
        <v>17</v>
      </c>
      <c r="B14" s="88" t="s">
        <v>1273</v>
      </c>
      <c r="C14" s="20" t="s">
        <v>66</v>
      </c>
      <c r="D14" s="3" t="s">
        <v>111</v>
      </c>
      <c r="E14" s="272">
        <v>45471</v>
      </c>
      <c r="F14" s="273">
        <v>7056230</v>
      </c>
      <c r="G14" s="272">
        <v>45879</v>
      </c>
      <c r="H14" s="3" t="s">
        <v>64</v>
      </c>
      <c r="I14" s="274" t="s">
        <v>426</v>
      </c>
      <c r="J14" s="180">
        <v>25</v>
      </c>
      <c r="K14" s="180">
        <v>25</v>
      </c>
    </row>
    <row r="15" spans="1:11" ht="25.95" customHeight="1" outlineLevel="1" x14ac:dyDescent="0.3">
      <c r="A15" s="271">
        <v>19</v>
      </c>
      <c r="B15" s="88" t="s">
        <v>1273</v>
      </c>
      <c r="C15" s="20" t="s">
        <v>66</v>
      </c>
      <c r="D15" s="3" t="s">
        <v>111</v>
      </c>
      <c r="E15" s="272">
        <v>45471</v>
      </c>
      <c r="F15" s="273">
        <v>7056230</v>
      </c>
      <c r="G15" s="272">
        <v>45879</v>
      </c>
      <c r="H15" s="3" t="s">
        <v>64</v>
      </c>
      <c r="I15" s="274" t="s">
        <v>426</v>
      </c>
      <c r="J15" s="180">
        <v>28</v>
      </c>
      <c r="K15" s="180">
        <v>56</v>
      </c>
    </row>
    <row r="16" spans="1:11" ht="25.95" customHeight="1" outlineLevel="1" x14ac:dyDescent="0.3">
      <c r="A16" s="271">
        <v>28</v>
      </c>
      <c r="B16" s="88" t="s">
        <v>1273</v>
      </c>
      <c r="C16" s="20" t="s">
        <v>66</v>
      </c>
      <c r="D16" s="3" t="s">
        <v>111</v>
      </c>
      <c r="E16" s="272">
        <v>45471</v>
      </c>
      <c r="F16" s="273" t="s">
        <v>1257</v>
      </c>
      <c r="G16" s="272">
        <v>45886</v>
      </c>
      <c r="H16" s="3" t="s">
        <v>64</v>
      </c>
      <c r="I16" s="274" t="s">
        <v>1434</v>
      </c>
      <c r="J16" s="180">
        <v>44</v>
      </c>
      <c r="K16" s="180">
        <v>88</v>
      </c>
    </row>
    <row r="17" spans="1:11" ht="25.95" customHeight="1" thickBot="1" x14ac:dyDescent="0.35">
      <c r="A17" s="277"/>
      <c r="B17" s="277" t="s">
        <v>1273</v>
      </c>
      <c r="C17" s="277"/>
      <c r="D17" s="277" t="s">
        <v>111</v>
      </c>
      <c r="E17" s="277"/>
      <c r="F17" s="277" t="s">
        <v>1257</v>
      </c>
      <c r="G17" s="277"/>
      <c r="H17" s="277"/>
      <c r="I17" s="277"/>
      <c r="J17" s="277"/>
      <c r="K17" s="277">
        <f>SUM(K10:K16)</f>
        <v>747</v>
      </c>
    </row>
    <row r="18" spans="1:11" ht="25.95" customHeight="1" outlineLevel="1" x14ac:dyDescent="0.3">
      <c r="A18" s="271">
        <v>3</v>
      </c>
      <c r="B18" s="88" t="s">
        <v>1270</v>
      </c>
      <c r="C18" s="20" t="s">
        <v>67</v>
      </c>
      <c r="D18" s="3" t="s">
        <v>41</v>
      </c>
      <c r="E18" s="272" t="s">
        <v>1655</v>
      </c>
      <c r="F18" s="273">
        <v>6863308</v>
      </c>
      <c r="G18" s="272">
        <v>45724</v>
      </c>
      <c r="H18" s="3" t="s">
        <v>11</v>
      </c>
      <c r="I18" s="274" t="s">
        <v>426</v>
      </c>
      <c r="J18" s="180">
        <v>14</v>
      </c>
      <c r="K18" s="180">
        <v>14</v>
      </c>
    </row>
    <row r="19" spans="1:11" ht="25.95" customHeight="1" outlineLevel="1" x14ac:dyDescent="0.3">
      <c r="A19" s="271">
        <v>7</v>
      </c>
      <c r="B19" s="88" t="s">
        <v>1270</v>
      </c>
      <c r="C19" s="20" t="s">
        <v>67</v>
      </c>
      <c r="D19" s="3" t="s">
        <v>41</v>
      </c>
      <c r="E19" s="272">
        <v>45281</v>
      </c>
      <c r="F19" s="273" t="s">
        <v>1249</v>
      </c>
      <c r="G19" s="272">
        <v>45773</v>
      </c>
      <c r="H19" s="3" t="s">
        <v>64</v>
      </c>
      <c r="I19" s="274" t="s">
        <v>996</v>
      </c>
      <c r="J19" s="180">
        <v>42</v>
      </c>
      <c r="K19" s="180">
        <v>42</v>
      </c>
    </row>
    <row r="20" spans="1:11" ht="25.95" customHeight="1" outlineLevel="1" x14ac:dyDescent="0.3">
      <c r="A20" s="271">
        <v>6</v>
      </c>
      <c r="B20" s="88" t="s">
        <v>1270</v>
      </c>
      <c r="C20" s="20" t="s">
        <v>67</v>
      </c>
      <c r="D20" s="3" t="s">
        <v>41</v>
      </c>
      <c r="E20" s="272">
        <v>45281</v>
      </c>
      <c r="F20" s="273">
        <v>6863308</v>
      </c>
      <c r="G20" s="272">
        <v>45774</v>
      </c>
      <c r="H20" s="3" t="s">
        <v>64</v>
      </c>
      <c r="I20" s="274" t="s">
        <v>996</v>
      </c>
      <c r="J20" s="180">
        <v>42</v>
      </c>
      <c r="K20" s="180">
        <v>84</v>
      </c>
    </row>
    <row r="21" spans="1:11" ht="25.95" customHeight="1" outlineLevel="1" x14ac:dyDescent="0.3">
      <c r="A21" s="271">
        <v>6</v>
      </c>
      <c r="B21" s="88" t="s">
        <v>1270</v>
      </c>
      <c r="C21" s="20" t="s">
        <v>67</v>
      </c>
      <c r="D21" s="3" t="s">
        <v>41</v>
      </c>
      <c r="E21" s="272">
        <v>45281</v>
      </c>
      <c r="F21" s="273" t="s">
        <v>1249</v>
      </c>
      <c r="G21" s="272">
        <v>45787</v>
      </c>
      <c r="H21" s="3" t="s">
        <v>64</v>
      </c>
      <c r="I21" s="274" t="s">
        <v>1674</v>
      </c>
      <c r="J21" s="180">
        <v>38</v>
      </c>
      <c r="K21" s="180">
        <v>76</v>
      </c>
    </row>
    <row r="22" spans="1:11" ht="25.95" customHeight="1" outlineLevel="1" x14ac:dyDescent="0.3">
      <c r="A22" s="271">
        <v>10</v>
      </c>
      <c r="B22" s="88" t="s">
        <v>1270</v>
      </c>
      <c r="C22" s="20" t="s">
        <v>67</v>
      </c>
      <c r="D22" s="3" t="s">
        <v>41</v>
      </c>
      <c r="E22" s="272">
        <v>45281</v>
      </c>
      <c r="F22" s="273" t="s">
        <v>1249</v>
      </c>
      <c r="G22" s="272">
        <v>45788</v>
      </c>
      <c r="H22" s="3" t="s">
        <v>64</v>
      </c>
      <c r="I22" s="274" t="s">
        <v>1007</v>
      </c>
      <c r="J22" s="180">
        <v>51</v>
      </c>
      <c r="K22" s="180">
        <v>51</v>
      </c>
    </row>
    <row r="23" spans="1:11" ht="25.95" customHeight="1" outlineLevel="1" x14ac:dyDescent="0.3">
      <c r="A23" s="271">
        <v>13</v>
      </c>
      <c r="B23" s="88" t="s">
        <v>1270</v>
      </c>
      <c r="C23" s="20" t="s">
        <v>67</v>
      </c>
      <c r="D23" s="3" t="s">
        <v>41</v>
      </c>
      <c r="E23" s="272">
        <v>45281</v>
      </c>
      <c r="F23" s="273" t="s">
        <v>1249</v>
      </c>
      <c r="G23" s="272">
        <v>45801</v>
      </c>
      <c r="H23" s="3" t="s">
        <v>8</v>
      </c>
      <c r="I23" s="274" t="s">
        <v>1018</v>
      </c>
      <c r="J23" s="180">
        <v>86</v>
      </c>
      <c r="K23" s="180">
        <v>172</v>
      </c>
    </row>
    <row r="24" spans="1:11" ht="25.95" customHeight="1" outlineLevel="1" x14ac:dyDescent="0.3">
      <c r="A24" s="271">
        <v>12</v>
      </c>
      <c r="B24" s="88" t="s">
        <v>1270</v>
      </c>
      <c r="C24" s="20" t="s">
        <v>67</v>
      </c>
      <c r="D24" s="3" t="s">
        <v>41</v>
      </c>
      <c r="E24" s="272">
        <v>45281</v>
      </c>
      <c r="F24" s="273" t="s">
        <v>1249</v>
      </c>
      <c r="G24" s="272">
        <v>45802</v>
      </c>
      <c r="H24" s="3" t="s">
        <v>64</v>
      </c>
      <c r="I24" s="274" t="s">
        <v>1018</v>
      </c>
      <c r="J24" s="180">
        <v>71</v>
      </c>
      <c r="K24" s="180">
        <v>71</v>
      </c>
    </row>
    <row r="25" spans="1:11" ht="25.95" customHeight="1" outlineLevel="1" x14ac:dyDescent="0.3">
      <c r="A25" s="271">
        <v>4</v>
      </c>
      <c r="B25" s="88" t="s">
        <v>1270</v>
      </c>
      <c r="C25" s="20" t="s">
        <v>67</v>
      </c>
      <c r="D25" s="3" t="s">
        <v>41</v>
      </c>
      <c r="E25" s="272">
        <v>45281</v>
      </c>
      <c r="F25" s="273" t="s">
        <v>1249</v>
      </c>
      <c r="G25" s="272">
        <v>45829</v>
      </c>
      <c r="H25" s="3" t="s">
        <v>11</v>
      </c>
      <c r="I25" s="274" t="s">
        <v>426</v>
      </c>
      <c r="J25" s="180">
        <v>10</v>
      </c>
      <c r="K25" s="180">
        <v>10</v>
      </c>
    </row>
    <row r="26" spans="1:11" ht="25.95" customHeight="1" outlineLevel="1" x14ac:dyDescent="0.3">
      <c r="A26" s="271">
        <v>20</v>
      </c>
      <c r="B26" s="88" t="s">
        <v>1270</v>
      </c>
      <c r="C26" s="20" t="s">
        <v>67</v>
      </c>
      <c r="D26" s="3" t="s">
        <v>41</v>
      </c>
      <c r="E26" s="272">
        <v>45281</v>
      </c>
      <c r="F26" s="273" t="s">
        <v>1249</v>
      </c>
      <c r="G26" s="272">
        <v>45843</v>
      </c>
      <c r="H26" s="3" t="s">
        <v>64</v>
      </c>
      <c r="I26" s="274" t="s">
        <v>1696</v>
      </c>
      <c r="J26" s="180">
        <v>83</v>
      </c>
      <c r="K26" s="180">
        <v>83</v>
      </c>
    </row>
    <row r="27" spans="1:11" ht="25.95" customHeight="1" outlineLevel="1" x14ac:dyDescent="0.3">
      <c r="A27" s="271">
        <v>4</v>
      </c>
      <c r="B27" s="88" t="s">
        <v>1270</v>
      </c>
      <c r="C27" s="20" t="s">
        <v>67</v>
      </c>
      <c r="D27" s="3" t="s">
        <v>41</v>
      </c>
      <c r="E27" s="272">
        <v>45281</v>
      </c>
      <c r="F27" s="273" t="s">
        <v>1249</v>
      </c>
      <c r="G27" s="272">
        <v>46003</v>
      </c>
      <c r="H27" s="3" t="s">
        <v>64</v>
      </c>
      <c r="I27" s="274" t="s">
        <v>566</v>
      </c>
      <c r="J27" s="180">
        <v>29</v>
      </c>
      <c r="K27" s="180">
        <v>58</v>
      </c>
    </row>
    <row r="28" spans="1:11" ht="25.95" customHeight="1" thickBot="1" x14ac:dyDescent="0.35">
      <c r="A28" s="277"/>
      <c r="B28" s="277" t="s">
        <v>1270</v>
      </c>
      <c r="C28" s="277"/>
      <c r="D28" s="277" t="s">
        <v>41</v>
      </c>
      <c r="E28" s="277"/>
      <c r="F28" s="277" t="s">
        <v>1249</v>
      </c>
      <c r="G28" s="277"/>
      <c r="H28" s="277"/>
      <c r="I28" s="277"/>
      <c r="J28" s="277"/>
      <c r="K28" s="277">
        <f>SUM(K18:K27)</f>
        <v>661</v>
      </c>
    </row>
    <row r="29" spans="1:11" ht="25.95" customHeight="1" outlineLevel="1" x14ac:dyDescent="0.3">
      <c r="A29" s="271">
        <v>36</v>
      </c>
      <c r="B29" s="88" t="s">
        <v>74</v>
      </c>
      <c r="C29" s="20" t="s">
        <v>66</v>
      </c>
      <c r="D29" s="3" t="s">
        <v>41</v>
      </c>
      <c r="E29" s="272">
        <v>43897</v>
      </c>
      <c r="F29" s="273">
        <v>5866826</v>
      </c>
      <c r="G29" s="272">
        <v>45675</v>
      </c>
      <c r="H29" s="3" t="s">
        <v>64</v>
      </c>
      <c r="I29" s="274" t="s">
        <v>566</v>
      </c>
      <c r="J29" s="180">
        <v>36</v>
      </c>
      <c r="K29" s="180">
        <v>36</v>
      </c>
    </row>
    <row r="30" spans="1:11" ht="25.95" customHeight="1" outlineLevel="1" x14ac:dyDescent="0.3">
      <c r="A30" s="271">
        <v>84</v>
      </c>
      <c r="B30" s="88" t="s">
        <v>74</v>
      </c>
      <c r="C30" s="20" t="s">
        <v>66</v>
      </c>
      <c r="D30" s="3" t="s">
        <v>41</v>
      </c>
      <c r="E30" s="272">
        <v>43897</v>
      </c>
      <c r="F30" s="273" t="s">
        <v>37</v>
      </c>
      <c r="G30" s="272">
        <v>45801</v>
      </c>
      <c r="H30" s="3" t="s">
        <v>8</v>
      </c>
      <c r="I30" s="274" t="s">
        <v>1018</v>
      </c>
      <c r="J30" s="180">
        <v>86</v>
      </c>
      <c r="K30" s="180">
        <v>172</v>
      </c>
    </row>
    <row r="31" spans="1:11" ht="25.95" customHeight="1" outlineLevel="1" x14ac:dyDescent="0.3">
      <c r="A31" s="271">
        <v>71</v>
      </c>
      <c r="B31" s="88" t="s">
        <v>74</v>
      </c>
      <c r="C31" s="20" t="s">
        <v>66</v>
      </c>
      <c r="D31" s="3" t="s">
        <v>41</v>
      </c>
      <c r="E31" s="272">
        <v>43897</v>
      </c>
      <c r="F31" s="273" t="s">
        <v>37</v>
      </c>
      <c r="G31" s="272">
        <v>45802</v>
      </c>
      <c r="H31" s="3" t="s">
        <v>64</v>
      </c>
      <c r="I31" s="274" t="s">
        <v>1018</v>
      </c>
      <c r="J31" s="180">
        <v>71</v>
      </c>
      <c r="K31" s="180">
        <v>142</v>
      </c>
    </row>
    <row r="32" spans="1:11" ht="25.95" customHeight="1" outlineLevel="1" x14ac:dyDescent="0.3">
      <c r="A32" s="271">
        <v>83</v>
      </c>
      <c r="B32" s="88" t="s">
        <v>74</v>
      </c>
      <c r="C32" s="20" t="s">
        <v>66</v>
      </c>
      <c r="D32" s="3" t="s">
        <v>41</v>
      </c>
      <c r="E32" s="272">
        <v>43897</v>
      </c>
      <c r="F32" s="273" t="s">
        <v>37</v>
      </c>
      <c r="G32" s="272">
        <v>45844</v>
      </c>
      <c r="H32" s="3" t="s">
        <v>64</v>
      </c>
      <c r="I32" s="274" t="s">
        <v>1335</v>
      </c>
      <c r="J32" s="180">
        <v>80</v>
      </c>
      <c r="K32" s="180">
        <v>160</v>
      </c>
    </row>
    <row r="33" spans="1:11" ht="25.95" customHeight="1" outlineLevel="1" x14ac:dyDescent="0.3">
      <c r="A33" s="271">
        <v>39</v>
      </c>
      <c r="B33" s="88" t="s">
        <v>74</v>
      </c>
      <c r="C33" s="20" t="s">
        <v>66</v>
      </c>
      <c r="D33" s="3" t="s">
        <v>41</v>
      </c>
      <c r="E33" s="272">
        <v>43897</v>
      </c>
      <c r="F33" s="273" t="s">
        <v>37</v>
      </c>
      <c r="G33" s="272">
        <v>45885</v>
      </c>
      <c r="H33" s="3" t="s">
        <v>64</v>
      </c>
      <c r="I33" s="274" t="s">
        <v>1434</v>
      </c>
      <c r="J33" s="180">
        <v>43</v>
      </c>
      <c r="K33" s="180">
        <v>43</v>
      </c>
    </row>
    <row r="34" spans="1:11" ht="25.95" customHeight="1" outlineLevel="1" x14ac:dyDescent="0.3">
      <c r="A34" s="271">
        <v>49</v>
      </c>
      <c r="B34" s="88" t="s">
        <v>74</v>
      </c>
      <c r="C34" s="20" t="s">
        <v>66</v>
      </c>
      <c r="D34" s="3" t="s">
        <v>41</v>
      </c>
      <c r="E34" s="272">
        <v>43897</v>
      </c>
      <c r="F34" s="273" t="s">
        <v>37</v>
      </c>
      <c r="G34" s="272">
        <v>45892</v>
      </c>
      <c r="H34" s="3" t="s">
        <v>64</v>
      </c>
      <c r="I34" s="274" t="s">
        <v>1453</v>
      </c>
      <c r="J34" s="180">
        <v>50</v>
      </c>
      <c r="K34" s="180">
        <v>100</v>
      </c>
    </row>
    <row r="35" spans="1:11" ht="25.95" customHeight="1" thickBot="1" x14ac:dyDescent="0.35">
      <c r="A35" s="277"/>
      <c r="B35" s="277" t="s">
        <v>74</v>
      </c>
      <c r="C35" s="277"/>
      <c r="D35" s="277" t="s">
        <v>41</v>
      </c>
      <c r="E35" s="277"/>
      <c r="F35" s="277" t="s">
        <v>37</v>
      </c>
      <c r="G35" s="277"/>
      <c r="H35" s="277"/>
      <c r="I35" s="277"/>
      <c r="J35" s="277"/>
      <c r="K35" s="277">
        <f>SUM(K29:K34)</f>
        <v>653</v>
      </c>
    </row>
    <row r="36" spans="1:11" ht="25.95" customHeight="1" outlineLevel="1" x14ac:dyDescent="0.3">
      <c r="A36" s="271">
        <v>14</v>
      </c>
      <c r="B36" s="88" t="s">
        <v>770</v>
      </c>
      <c r="C36" s="20" t="s">
        <v>67</v>
      </c>
      <c r="D36" s="3" t="s">
        <v>793</v>
      </c>
      <c r="E36" s="272">
        <v>44649</v>
      </c>
      <c r="F36" s="273">
        <v>6513806</v>
      </c>
      <c r="G36" s="272">
        <v>45774</v>
      </c>
      <c r="H36" s="3" t="s">
        <v>64</v>
      </c>
      <c r="I36" s="274" t="s">
        <v>996</v>
      </c>
      <c r="J36" s="180">
        <v>42</v>
      </c>
      <c r="K36" s="180">
        <v>42</v>
      </c>
    </row>
    <row r="37" spans="1:11" ht="25.95" customHeight="1" outlineLevel="1" x14ac:dyDescent="0.3">
      <c r="A37" s="271">
        <v>14</v>
      </c>
      <c r="B37" s="88" t="s">
        <v>770</v>
      </c>
      <c r="C37" s="20" t="s">
        <v>67</v>
      </c>
      <c r="D37" s="3" t="s">
        <v>793</v>
      </c>
      <c r="E37" s="272">
        <v>44649</v>
      </c>
      <c r="F37" s="273" t="s">
        <v>990</v>
      </c>
      <c r="G37" s="272">
        <v>45787</v>
      </c>
      <c r="H37" s="3" t="s">
        <v>64</v>
      </c>
      <c r="I37" s="274" t="s">
        <v>1674</v>
      </c>
      <c r="J37" s="180">
        <v>38</v>
      </c>
      <c r="K37" s="180">
        <v>38</v>
      </c>
    </row>
    <row r="38" spans="1:11" ht="25.95" customHeight="1" outlineLevel="1" x14ac:dyDescent="0.3">
      <c r="A38" s="271">
        <v>18</v>
      </c>
      <c r="B38" s="88" t="s">
        <v>770</v>
      </c>
      <c r="C38" s="20" t="s">
        <v>67</v>
      </c>
      <c r="D38" s="3" t="s">
        <v>793</v>
      </c>
      <c r="E38" s="272">
        <v>44649</v>
      </c>
      <c r="F38" s="273" t="s">
        <v>990</v>
      </c>
      <c r="G38" s="272">
        <v>45788</v>
      </c>
      <c r="H38" s="3" t="s">
        <v>64</v>
      </c>
      <c r="I38" s="274" t="s">
        <v>1007</v>
      </c>
      <c r="J38" s="180">
        <v>51</v>
      </c>
      <c r="K38" s="180">
        <v>51</v>
      </c>
    </row>
    <row r="39" spans="1:11" ht="25.95" customHeight="1" outlineLevel="1" x14ac:dyDescent="0.3">
      <c r="A39" s="271">
        <v>24</v>
      </c>
      <c r="B39" s="88" t="s">
        <v>770</v>
      </c>
      <c r="C39" s="20" t="s">
        <v>67</v>
      </c>
      <c r="D39" s="3" t="s">
        <v>793</v>
      </c>
      <c r="E39" s="272">
        <v>44649</v>
      </c>
      <c r="F39" s="273" t="s">
        <v>990</v>
      </c>
      <c r="G39" s="272">
        <v>45801</v>
      </c>
      <c r="H39" s="3" t="s">
        <v>8</v>
      </c>
      <c r="I39" s="274" t="s">
        <v>1018</v>
      </c>
      <c r="J39" s="180">
        <v>86</v>
      </c>
      <c r="K39" s="180">
        <v>173</v>
      </c>
    </row>
    <row r="40" spans="1:11" ht="25.95" customHeight="1" outlineLevel="1" x14ac:dyDescent="0.3">
      <c r="A40" s="271">
        <v>11</v>
      </c>
      <c r="B40" s="88" t="s">
        <v>770</v>
      </c>
      <c r="C40" s="20" t="s">
        <v>67</v>
      </c>
      <c r="D40" s="3" t="s">
        <v>793</v>
      </c>
      <c r="E40" s="272">
        <v>44649</v>
      </c>
      <c r="F40" s="273" t="s">
        <v>990</v>
      </c>
      <c r="G40" s="272">
        <v>45864</v>
      </c>
      <c r="H40" s="3" t="s">
        <v>64</v>
      </c>
      <c r="I40" s="274" t="s">
        <v>566</v>
      </c>
      <c r="J40" s="180">
        <v>31</v>
      </c>
      <c r="K40" s="180">
        <v>62</v>
      </c>
    </row>
    <row r="41" spans="1:11" ht="25.95" customHeight="1" outlineLevel="1" x14ac:dyDescent="0.3">
      <c r="A41" s="271">
        <v>10</v>
      </c>
      <c r="B41" s="88" t="s">
        <v>770</v>
      </c>
      <c r="C41" s="20" t="s">
        <v>67</v>
      </c>
      <c r="D41" s="3" t="s">
        <v>793</v>
      </c>
      <c r="E41" s="272">
        <v>44649</v>
      </c>
      <c r="F41" s="273">
        <v>6513806</v>
      </c>
      <c r="G41" s="272">
        <v>45879</v>
      </c>
      <c r="H41" s="3" t="s">
        <v>64</v>
      </c>
      <c r="I41" s="274" t="s">
        <v>426</v>
      </c>
      <c r="J41" s="180">
        <v>28</v>
      </c>
      <c r="K41" s="180">
        <v>28</v>
      </c>
    </row>
    <row r="42" spans="1:11" ht="25.95" customHeight="1" outlineLevel="1" x14ac:dyDescent="0.3">
      <c r="A42" s="271">
        <v>15</v>
      </c>
      <c r="B42" s="88" t="s">
        <v>770</v>
      </c>
      <c r="C42" s="20" t="s">
        <v>67</v>
      </c>
      <c r="D42" s="3" t="s">
        <v>793</v>
      </c>
      <c r="E42" s="272">
        <v>44649</v>
      </c>
      <c r="F42" s="273" t="s">
        <v>990</v>
      </c>
      <c r="G42" s="272">
        <v>45885</v>
      </c>
      <c r="H42" s="3" t="s">
        <v>64</v>
      </c>
      <c r="I42" s="274" t="s">
        <v>1434</v>
      </c>
      <c r="J42" s="180">
        <v>43</v>
      </c>
      <c r="K42" s="180">
        <v>86</v>
      </c>
    </row>
    <row r="43" spans="1:11" ht="25.95" customHeight="1" outlineLevel="1" x14ac:dyDescent="0.3">
      <c r="A43" s="271">
        <v>10</v>
      </c>
      <c r="B43" s="88" t="s">
        <v>770</v>
      </c>
      <c r="C43" s="20" t="s">
        <v>67</v>
      </c>
      <c r="D43" s="3" t="s">
        <v>793</v>
      </c>
      <c r="E43" s="272">
        <v>44649</v>
      </c>
      <c r="F43" s="273" t="s">
        <v>990</v>
      </c>
      <c r="G43" s="272">
        <v>45886</v>
      </c>
      <c r="H43" s="3" t="s">
        <v>64</v>
      </c>
      <c r="I43" s="274" t="s">
        <v>1434</v>
      </c>
      <c r="J43" s="180">
        <v>44</v>
      </c>
      <c r="K43" s="180">
        <v>44</v>
      </c>
    </row>
    <row r="44" spans="1:11" ht="25.95" customHeight="1" outlineLevel="1" x14ac:dyDescent="0.3">
      <c r="A44" s="271">
        <v>16</v>
      </c>
      <c r="B44" s="88" t="s">
        <v>770</v>
      </c>
      <c r="C44" s="20" t="s">
        <v>67</v>
      </c>
      <c r="D44" s="3" t="s">
        <v>793</v>
      </c>
      <c r="E44" s="272">
        <v>44649</v>
      </c>
      <c r="F44" s="273" t="s">
        <v>990</v>
      </c>
      <c r="G44" s="272">
        <v>45892</v>
      </c>
      <c r="H44" s="3" t="s">
        <v>64</v>
      </c>
      <c r="I44" s="274" t="s">
        <v>1453</v>
      </c>
      <c r="J44" s="180">
        <v>50</v>
      </c>
      <c r="K44" s="180">
        <v>100</v>
      </c>
    </row>
    <row r="45" spans="1:11" ht="25.95" customHeight="1" thickBot="1" x14ac:dyDescent="0.35">
      <c r="A45" s="277"/>
      <c r="B45" s="277" t="s">
        <v>770</v>
      </c>
      <c r="C45" s="277"/>
      <c r="D45" s="277" t="s">
        <v>793</v>
      </c>
      <c r="E45" s="277"/>
      <c r="F45" s="277" t="s">
        <v>990</v>
      </c>
      <c r="G45" s="277"/>
      <c r="H45" s="277"/>
      <c r="I45" s="277"/>
      <c r="J45" s="277"/>
      <c r="K45" s="277">
        <f>SUM(K36:K44)</f>
        <v>624</v>
      </c>
    </row>
    <row r="46" spans="1:11" ht="25.95" customHeight="1" outlineLevel="1" x14ac:dyDescent="0.3">
      <c r="A46" s="271">
        <v>19</v>
      </c>
      <c r="B46" s="88" t="s">
        <v>69</v>
      </c>
      <c r="C46" s="20" t="s">
        <v>67</v>
      </c>
      <c r="D46" s="3" t="s">
        <v>70</v>
      </c>
      <c r="E46" s="272">
        <v>43475</v>
      </c>
      <c r="F46" s="273" t="s">
        <v>52</v>
      </c>
      <c r="G46" s="272">
        <v>45773</v>
      </c>
      <c r="H46" s="3" t="s">
        <v>64</v>
      </c>
      <c r="I46" s="274" t="s">
        <v>996</v>
      </c>
      <c r="J46" s="180">
        <v>42</v>
      </c>
      <c r="K46" s="180">
        <v>84</v>
      </c>
    </row>
    <row r="47" spans="1:11" ht="25.95" customHeight="1" outlineLevel="1" x14ac:dyDescent="0.3">
      <c r="A47" s="271">
        <v>16</v>
      </c>
      <c r="B47" s="88" t="s">
        <v>69</v>
      </c>
      <c r="C47" s="20" t="s">
        <v>67</v>
      </c>
      <c r="D47" s="3" t="s">
        <v>70</v>
      </c>
      <c r="E47" s="272">
        <v>43475</v>
      </c>
      <c r="F47" s="273" t="s">
        <v>52</v>
      </c>
      <c r="G47" s="272">
        <v>45774</v>
      </c>
      <c r="H47" s="3" t="s">
        <v>64</v>
      </c>
      <c r="I47" s="274" t="s">
        <v>996</v>
      </c>
      <c r="J47" s="180">
        <v>42</v>
      </c>
      <c r="K47" s="180">
        <v>42</v>
      </c>
    </row>
    <row r="48" spans="1:11" ht="25.95" customHeight="1" outlineLevel="1" x14ac:dyDescent="0.3">
      <c r="A48" s="271">
        <v>32</v>
      </c>
      <c r="B48" s="88" t="s">
        <v>69</v>
      </c>
      <c r="C48" s="20" t="s">
        <v>67</v>
      </c>
      <c r="D48" s="3" t="s">
        <v>70</v>
      </c>
      <c r="E48" s="272">
        <v>43475</v>
      </c>
      <c r="F48" s="273" t="s">
        <v>52</v>
      </c>
      <c r="G48" s="272">
        <v>45801</v>
      </c>
      <c r="H48" s="3" t="s">
        <v>8</v>
      </c>
      <c r="I48" s="274" t="s">
        <v>1018</v>
      </c>
      <c r="J48" s="180">
        <v>86</v>
      </c>
      <c r="K48" s="180">
        <v>173</v>
      </c>
    </row>
    <row r="49" spans="1:11" ht="25.95" customHeight="1" outlineLevel="1" x14ac:dyDescent="0.3">
      <c r="A49" s="271">
        <v>29</v>
      </c>
      <c r="B49" s="88" t="s">
        <v>69</v>
      </c>
      <c r="C49" s="20" t="s">
        <v>67</v>
      </c>
      <c r="D49" s="3" t="s">
        <v>70</v>
      </c>
      <c r="E49" s="272">
        <v>43475</v>
      </c>
      <c r="F49" s="273" t="s">
        <v>52</v>
      </c>
      <c r="G49" s="272">
        <v>45802</v>
      </c>
      <c r="H49" s="3" t="s">
        <v>64</v>
      </c>
      <c r="I49" s="274" t="s">
        <v>1018</v>
      </c>
      <c r="J49" s="180">
        <v>71</v>
      </c>
      <c r="K49" s="180">
        <v>71</v>
      </c>
    </row>
    <row r="50" spans="1:11" ht="25.95" customHeight="1" outlineLevel="1" x14ac:dyDescent="0.3">
      <c r="A50" s="271">
        <v>33</v>
      </c>
      <c r="B50" s="88" t="s">
        <v>69</v>
      </c>
      <c r="C50" s="20" t="s">
        <v>67</v>
      </c>
      <c r="D50" s="3" t="s">
        <v>70</v>
      </c>
      <c r="E50" s="272">
        <v>43475</v>
      </c>
      <c r="F50" s="273" t="s">
        <v>52</v>
      </c>
      <c r="G50" s="272">
        <v>45843</v>
      </c>
      <c r="H50" s="3" t="s">
        <v>64</v>
      </c>
      <c r="I50" s="274" t="s">
        <v>1696</v>
      </c>
      <c r="J50" s="180">
        <v>83</v>
      </c>
      <c r="K50" s="180">
        <v>83</v>
      </c>
    </row>
    <row r="51" spans="1:11" ht="25.95" customHeight="1" outlineLevel="1" x14ac:dyDescent="0.3">
      <c r="A51" s="271">
        <v>32</v>
      </c>
      <c r="B51" s="88" t="s">
        <v>69</v>
      </c>
      <c r="C51" s="20" t="s">
        <v>67</v>
      </c>
      <c r="D51" s="3" t="s">
        <v>70</v>
      </c>
      <c r="E51" s="272">
        <v>43475</v>
      </c>
      <c r="F51" s="273" t="s">
        <v>52</v>
      </c>
      <c r="G51" s="272">
        <v>45844</v>
      </c>
      <c r="H51" s="3" t="s">
        <v>64</v>
      </c>
      <c r="I51" s="274" t="s">
        <v>1335</v>
      </c>
      <c r="J51" s="180">
        <v>80</v>
      </c>
      <c r="K51" s="180">
        <v>80</v>
      </c>
    </row>
    <row r="52" spans="1:11" ht="25.95" customHeight="1" outlineLevel="1" x14ac:dyDescent="0.3">
      <c r="A52" s="271">
        <v>21</v>
      </c>
      <c r="B52" s="88" t="s">
        <v>69</v>
      </c>
      <c r="C52" s="20" t="s">
        <v>67</v>
      </c>
      <c r="D52" s="3" t="s">
        <v>70</v>
      </c>
      <c r="E52" s="272">
        <v>43475</v>
      </c>
      <c r="F52" s="273" t="s">
        <v>52</v>
      </c>
      <c r="G52" s="272">
        <v>45892</v>
      </c>
      <c r="H52" s="3" t="s">
        <v>64</v>
      </c>
      <c r="I52" s="274" t="s">
        <v>1453</v>
      </c>
      <c r="J52" s="180">
        <v>50</v>
      </c>
      <c r="K52" s="180">
        <v>50</v>
      </c>
    </row>
    <row r="53" spans="1:11" ht="25.95" customHeight="1" thickBot="1" x14ac:dyDescent="0.35">
      <c r="A53" s="277"/>
      <c r="B53" s="277" t="s">
        <v>69</v>
      </c>
      <c r="C53" s="277"/>
      <c r="D53" s="277" t="s">
        <v>70</v>
      </c>
      <c r="E53" s="277"/>
      <c r="F53" s="277" t="s">
        <v>52</v>
      </c>
      <c r="G53" s="277"/>
      <c r="H53" s="277"/>
      <c r="I53" s="277"/>
      <c r="J53" s="277"/>
      <c r="K53" s="277">
        <f>SUM(K46:K52)</f>
        <v>583</v>
      </c>
    </row>
    <row r="54" spans="1:11" ht="25.95" customHeight="1" outlineLevel="1" x14ac:dyDescent="0.3">
      <c r="A54" s="271">
        <v>21</v>
      </c>
      <c r="B54" s="88" t="s">
        <v>649</v>
      </c>
      <c r="C54" s="20" t="s">
        <v>67</v>
      </c>
      <c r="D54" s="3" t="s">
        <v>687</v>
      </c>
      <c r="E54" s="272">
        <v>44503</v>
      </c>
      <c r="F54" s="273" t="s">
        <v>997</v>
      </c>
      <c r="G54" s="272">
        <v>45773</v>
      </c>
      <c r="H54" s="3" t="s">
        <v>64</v>
      </c>
      <c r="I54" s="274" t="s">
        <v>996</v>
      </c>
      <c r="J54" s="180">
        <v>42</v>
      </c>
      <c r="K54" s="180">
        <v>42</v>
      </c>
    </row>
    <row r="55" spans="1:11" ht="25.95" customHeight="1" outlineLevel="1" x14ac:dyDescent="0.3">
      <c r="A55" s="271">
        <v>25</v>
      </c>
      <c r="B55" s="88" t="s">
        <v>649</v>
      </c>
      <c r="C55" s="20" t="s">
        <v>67</v>
      </c>
      <c r="D55" s="3" t="s">
        <v>687</v>
      </c>
      <c r="E55" s="272">
        <v>44503</v>
      </c>
      <c r="F55" s="273" t="s">
        <v>997</v>
      </c>
      <c r="G55" s="272">
        <v>45801</v>
      </c>
      <c r="H55" s="3" t="s">
        <v>8</v>
      </c>
      <c r="I55" s="274" t="s">
        <v>1018</v>
      </c>
      <c r="J55" s="180">
        <v>86</v>
      </c>
      <c r="K55" s="180">
        <v>86</v>
      </c>
    </row>
    <row r="56" spans="1:11" ht="25.95" customHeight="1" outlineLevel="1" x14ac:dyDescent="0.3">
      <c r="A56" s="271">
        <v>21</v>
      </c>
      <c r="B56" s="88" t="s">
        <v>649</v>
      </c>
      <c r="C56" s="20" t="s">
        <v>67</v>
      </c>
      <c r="D56" s="3" t="s">
        <v>687</v>
      </c>
      <c r="E56" s="272">
        <v>44503</v>
      </c>
      <c r="F56" s="273" t="s">
        <v>997</v>
      </c>
      <c r="G56" s="272">
        <v>45802</v>
      </c>
      <c r="H56" s="3" t="s">
        <v>64</v>
      </c>
      <c r="I56" s="274" t="s">
        <v>1018</v>
      </c>
      <c r="J56" s="180">
        <v>71</v>
      </c>
      <c r="K56" s="180">
        <v>71</v>
      </c>
    </row>
    <row r="57" spans="1:11" ht="25.95" customHeight="1" outlineLevel="1" x14ac:dyDescent="0.3">
      <c r="A57" s="271">
        <v>38</v>
      </c>
      <c r="B57" s="88" t="s">
        <v>649</v>
      </c>
      <c r="C57" s="20" t="s">
        <v>67</v>
      </c>
      <c r="D57" s="3" t="s">
        <v>687</v>
      </c>
      <c r="E57" s="272">
        <v>44503</v>
      </c>
      <c r="F57" s="273" t="s">
        <v>997</v>
      </c>
      <c r="G57" s="272">
        <v>45843</v>
      </c>
      <c r="H57" s="3" t="s">
        <v>64</v>
      </c>
      <c r="I57" s="274" t="s">
        <v>1696</v>
      </c>
      <c r="J57" s="180">
        <v>83</v>
      </c>
      <c r="K57" s="180">
        <v>166</v>
      </c>
    </row>
    <row r="58" spans="1:11" ht="25.95" customHeight="1" outlineLevel="1" x14ac:dyDescent="0.3">
      <c r="A58" s="271">
        <v>6</v>
      </c>
      <c r="B58" s="88" t="s">
        <v>649</v>
      </c>
      <c r="C58" s="20" t="s">
        <v>67</v>
      </c>
      <c r="D58" s="3" t="s">
        <v>687</v>
      </c>
      <c r="E58" s="272">
        <v>44503</v>
      </c>
      <c r="F58" s="273" t="s">
        <v>997</v>
      </c>
      <c r="G58" s="272">
        <v>45864</v>
      </c>
      <c r="H58" s="3" t="s">
        <v>11</v>
      </c>
      <c r="I58" s="274" t="s">
        <v>766</v>
      </c>
      <c r="J58" s="180">
        <v>14</v>
      </c>
      <c r="K58" s="180">
        <v>14</v>
      </c>
    </row>
    <row r="59" spans="1:11" ht="25.95" customHeight="1" outlineLevel="1" x14ac:dyDescent="0.3">
      <c r="A59" s="271">
        <v>11</v>
      </c>
      <c r="B59" s="88" t="s">
        <v>649</v>
      </c>
      <c r="C59" s="20" t="s">
        <v>67</v>
      </c>
      <c r="D59" s="3" t="s">
        <v>687</v>
      </c>
      <c r="E59" s="272">
        <v>44503</v>
      </c>
      <c r="F59" s="273">
        <v>6516030</v>
      </c>
      <c r="G59" s="272">
        <v>45879</v>
      </c>
      <c r="H59" s="3" t="s">
        <v>64</v>
      </c>
      <c r="I59" s="274" t="s">
        <v>426</v>
      </c>
      <c r="J59" s="180">
        <v>25</v>
      </c>
      <c r="K59" s="180">
        <v>50</v>
      </c>
    </row>
    <row r="60" spans="1:11" ht="25.95" customHeight="1" outlineLevel="1" x14ac:dyDescent="0.3">
      <c r="A60" s="271">
        <v>13</v>
      </c>
      <c r="B60" s="88" t="s">
        <v>649</v>
      </c>
      <c r="C60" s="20" t="s">
        <v>67</v>
      </c>
      <c r="D60" s="3" t="s">
        <v>687</v>
      </c>
      <c r="E60" s="272">
        <v>44503</v>
      </c>
      <c r="F60" s="273">
        <v>6516030</v>
      </c>
      <c r="G60" s="272">
        <v>45879</v>
      </c>
      <c r="H60" s="3" t="s">
        <v>64</v>
      </c>
      <c r="I60" s="274" t="s">
        <v>426</v>
      </c>
      <c r="J60" s="180">
        <v>28</v>
      </c>
      <c r="K60" s="180">
        <v>56</v>
      </c>
    </row>
    <row r="61" spans="1:11" ht="25.95" customHeight="1" outlineLevel="1" x14ac:dyDescent="0.3">
      <c r="A61" s="271">
        <v>14</v>
      </c>
      <c r="B61" s="88" t="s">
        <v>649</v>
      </c>
      <c r="C61" s="20" t="s">
        <v>67</v>
      </c>
      <c r="D61" s="3" t="s">
        <v>687</v>
      </c>
      <c r="E61" s="272">
        <v>44503</v>
      </c>
      <c r="F61" s="273" t="s">
        <v>997</v>
      </c>
      <c r="G61" s="272">
        <v>45906</v>
      </c>
      <c r="H61" s="3" t="s">
        <v>64</v>
      </c>
      <c r="I61" s="274" t="s">
        <v>1478</v>
      </c>
      <c r="J61" s="180">
        <v>26</v>
      </c>
      <c r="K61" s="180">
        <v>52</v>
      </c>
    </row>
    <row r="62" spans="1:11" ht="25.95" customHeight="1" thickBot="1" x14ac:dyDescent="0.35">
      <c r="A62" s="277"/>
      <c r="B62" s="277" t="s">
        <v>649</v>
      </c>
      <c r="C62" s="277"/>
      <c r="D62" s="277" t="s">
        <v>687</v>
      </c>
      <c r="E62" s="277"/>
      <c r="F62" s="277" t="s">
        <v>997</v>
      </c>
      <c r="G62" s="277"/>
      <c r="H62" s="277"/>
      <c r="I62" s="277"/>
      <c r="J62" s="277"/>
      <c r="K62" s="277">
        <f>SUM(K54:K61)</f>
        <v>537</v>
      </c>
    </row>
    <row r="63" spans="1:11" ht="25.95" customHeight="1" outlineLevel="1" x14ac:dyDescent="0.3">
      <c r="A63" s="271">
        <v>13</v>
      </c>
      <c r="B63" s="88" t="s">
        <v>1648</v>
      </c>
      <c r="C63" s="20" t="s">
        <v>67</v>
      </c>
      <c r="D63" s="3" t="s">
        <v>41</v>
      </c>
      <c r="E63" s="272">
        <v>45080</v>
      </c>
      <c r="F63" s="273" t="s">
        <v>1285</v>
      </c>
      <c r="G63" s="272">
        <v>45788</v>
      </c>
      <c r="H63" s="3" t="s">
        <v>64</v>
      </c>
      <c r="I63" s="274" t="s">
        <v>1007</v>
      </c>
      <c r="J63" s="180">
        <v>51</v>
      </c>
      <c r="K63" s="180">
        <v>51</v>
      </c>
    </row>
    <row r="64" spans="1:11" ht="25.95" customHeight="1" outlineLevel="1" x14ac:dyDescent="0.3">
      <c r="A64" s="271">
        <v>14</v>
      </c>
      <c r="B64" s="88" t="s">
        <v>1648</v>
      </c>
      <c r="C64" s="20" t="s">
        <v>67</v>
      </c>
      <c r="D64" s="3" t="s">
        <v>41</v>
      </c>
      <c r="E64" s="272">
        <v>45080</v>
      </c>
      <c r="F64" s="273" t="s">
        <v>1285</v>
      </c>
      <c r="G64" s="272">
        <v>45802</v>
      </c>
      <c r="H64" s="3" t="s">
        <v>64</v>
      </c>
      <c r="I64" s="274" t="s">
        <v>1018</v>
      </c>
      <c r="J64" s="180">
        <v>71</v>
      </c>
      <c r="K64" s="180">
        <v>71</v>
      </c>
    </row>
    <row r="65" spans="1:11" ht="25.95" customHeight="1" outlineLevel="1" x14ac:dyDescent="0.3">
      <c r="A65" s="271">
        <v>25</v>
      </c>
      <c r="B65" s="88" t="s">
        <v>1648</v>
      </c>
      <c r="C65" s="20" t="s">
        <v>67</v>
      </c>
      <c r="D65" s="3" t="s">
        <v>41</v>
      </c>
      <c r="E65" s="272">
        <v>45080</v>
      </c>
      <c r="F65" s="273" t="s">
        <v>1285</v>
      </c>
      <c r="G65" s="272">
        <v>45843</v>
      </c>
      <c r="H65" s="3" t="s">
        <v>64</v>
      </c>
      <c r="I65" s="274" t="s">
        <v>1696</v>
      </c>
      <c r="J65" s="180">
        <v>83</v>
      </c>
      <c r="K65" s="180">
        <v>83</v>
      </c>
    </row>
    <row r="66" spans="1:11" ht="25.95" customHeight="1" outlineLevel="1" x14ac:dyDescent="0.3">
      <c r="A66" s="271">
        <v>25</v>
      </c>
      <c r="B66" s="88" t="s">
        <v>1648</v>
      </c>
      <c r="C66" s="20" t="s">
        <v>67</v>
      </c>
      <c r="D66" s="3" t="s">
        <v>41</v>
      </c>
      <c r="E66" s="272">
        <v>45080</v>
      </c>
      <c r="F66" s="273" t="s">
        <v>1285</v>
      </c>
      <c r="G66" s="272">
        <v>45844</v>
      </c>
      <c r="H66" s="3" t="s">
        <v>64</v>
      </c>
      <c r="I66" s="274" t="s">
        <v>1335</v>
      </c>
      <c r="J66" s="180">
        <v>80</v>
      </c>
      <c r="K66" s="180">
        <v>160</v>
      </c>
    </row>
    <row r="67" spans="1:11" ht="25.95" customHeight="1" outlineLevel="1" x14ac:dyDescent="0.3">
      <c r="A67" s="271">
        <v>9</v>
      </c>
      <c r="B67" s="88" t="s">
        <v>1648</v>
      </c>
      <c r="C67" s="20" t="s">
        <v>67</v>
      </c>
      <c r="D67" s="3" t="s">
        <v>41</v>
      </c>
      <c r="E67" s="272">
        <v>45080</v>
      </c>
      <c r="F67" s="273" t="s">
        <v>1285</v>
      </c>
      <c r="G67" s="272">
        <v>45864</v>
      </c>
      <c r="H67" s="3" t="s">
        <v>64</v>
      </c>
      <c r="I67" s="274" t="s">
        <v>566</v>
      </c>
      <c r="J67" s="180">
        <v>31</v>
      </c>
      <c r="K67" s="180">
        <v>31</v>
      </c>
    </row>
    <row r="68" spans="1:11" ht="25.95" customHeight="1" outlineLevel="1" x14ac:dyDescent="0.3">
      <c r="A68" s="271">
        <v>12</v>
      </c>
      <c r="B68" s="88" t="s">
        <v>1648</v>
      </c>
      <c r="C68" s="20" t="s">
        <v>67</v>
      </c>
      <c r="D68" s="3" t="s">
        <v>41</v>
      </c>
      <c r="E68" s="272">
        <v>45080</v>
      </c>
      <c r="F68" s="273" t="s">
        <v>1285</v>
      </c>
      <c r="G68" s="272">
        <v>45885</v>
      </c>
      <c r="H68" s="3" t="s">
        <v>64</v>
      </c>
      <c r="I68" s="274" t="s">
        <v>1434</v>
      </c>
      <c r="J68" s="180">
        <v>43</v>
      </c>
      <c r="K68" s="180">
        <v>43</v>
      </c>
    </row>
    <row r="69" spans="1:11" ht="25.95" customHeight="1" thickBot="1" x14ac:dyDescent="0.35">
      <c r="A69" s="277"/>
      <c r="B69" s="277" t="s">
        <v>1648</v>
      </c>
      <c r="C69" s="277"/>
      <c r="D69" s="277" t="s">
        <v>41</v>
      </c>
      <c r="E69" s="277"/>
      <c r="F69" s="277" t="s">
        <v>1285</v>
      </c>
      <c r="G69" s="277"/>
      <c r="H69" s="277"/>
      <c r="I69" s="277"/>
      <c r="J69" s="277"/>
      <c r="K69" s="277">
        <f>SUM(K63:K68)</f>
        <v>439</v>
      </c>
    </row>
    <row r="70" spans="1:11" ht="25.95" customHeight="1" outlineLevel="1" x14ac:dyDescent="0.3">
      <c r="A70" s="271">
        <v>25</v>
      </c>
      <c r="B70" s="88" t="s">
        <v>1753</v>
      </c>
      <c r="C70" s="20" t="s">
        <v>66</v>
      </c>
      <c r="D70" s="3" t="s">
        <v>1663</v>
      </c>
      <c r="E70" s="272">
        <v>45368</v>
      </c>
      <c r="F70" s="273" t="s">
        <v>1345</v>
      </c>
      <c r="G70" s="272">
        <v>45773</v>
      </c>
      <c r="H70" s="3" t="s">
        <v>64</v>
      </c>
      <c r="I70" s="274" t="s">
        <v>996</v>
      </c>
      <c r="J70" s="180">
        <v>42</v>
      </c>
      <c r="K70" s="180">
        <v>84</v>
      </c>
    </row>
    <row r="71" spans="1:11" ht="25.95" customHeight="1" outlineLevel="1" x14ac:dyDescent="0.3">
      <c r="A71" s="271">
        <v>28</v>
      </c>
      <c r="B71" s="88" t="s">
        <v>1758</v>
      </c>
      <c r="C71" s="20" t="s">
        <v>66</v>
      </c>
      <c r="D71" s="3" t="s">
        <v>1663</v>
      </c>
      <c r="E71" s="272">
        <v>45368</v>
      </c>
      <c r="F71" s="273" t="s">
        <v>1345</v>
      </c>
      <c r="G71" s="272">
        <v>45787</v>
      </c>
      <c r="H71" s="3" t="s">
        <v>64</v>
      </c>
      <c r="I71" s="274" t="s">
        <v>1674</v>
      </c>
      <c r="J71" s="180">
        <v>38</v>
      </c>
      <c r="K71" s="180">
        <v>38</v>
      </c>
    </row>
    <row r="72" spans="1:11" ht="25.95" customHeight="1" outlineLevel="1" x14ac:dyDescent="0.3">
      <c r="A72" s="271">
        <v>37</v>
      </c>
      <c r="B72" s="88" t="s">
        <v>1758</v>
      </c>
      <c r="C72" s="20" t="s">
        <v>66</v>
      </c>
      <c r="D72" s="3" t="s">
        <v>1663</v>
      </c>
      <c r="E72" s="272">
        <v>45368</v>
      </c>
      <c r="F72" s="273" t="s">
        <v>1345</v>
      </c>
      <c r="G72" s="272">
        <v>45788</v>
      </c>
      <c r="H72" s="3" t="s">
        <v>64</v>
      </c>
      <c r="I72" s="274" t="s">
        <v>1007</v>
      </c>
      <c r="J72" s="180">
        <v>51</v>
      </c>
      <c r="K72" s="180">
        <v>51</v>
      </c>
    </row>
    <row r="73" spans="1:11" ht="25.95" customHeight="1" outlineLevel="1" x14ac:dyDescent="0.3">
      <c r="A73" s="271">
        <v>54</v>
      </c>
      <c r="B73" s="88" t="s">
        <v>1758</v>
      </c>
      <c r="C73" s="20" t="s">
        <v>66</v>
      </c>
      <c r="D73" s="3" t="s">
        <v>1663</v>
      </c>
      <c r="E73" s="272">
        <v>45368</v>
      </c>
      <c r="F73" s="273" t="s">
        <v>1345</v>
      </c>
      <c r="G73" s="272">
        <v>45844</v>
      </c>
      <c r="H73" s="3" t="s">
        <v>64</v>
      </c>
      <c r="I73" s="274" t="s">
        <v>1335</v>
      </c>
      <c r="J73" s="180">
        <v>80</v>
      </c>
      <c r="K73" s="180">
        <v>80</v>
      </c>
    </row>
    <row r="74" spans="1:11" ht="25.95" customHeight="1" outlineLevel="1" x14ac:dyDescent="0.3">
      <c r="A74" s="271">
        <v>30</v>
      </c>
      <c r="B74" s="88" t="s">
        <v>1753</v>
      </c>
      <c r="C74" s="20" t="s">
        <v>66</v>
      </c>
      <c r="D74" s="3" t="s">
        <v>1663</v>
      </c>
      <c r="E74" s="272">
        <v>45368</v>
      </c>
      <c r="F74" s="273" t="s">
        <v>1345</v>
      </c>
      <c r="G74" s="272">
        <v>45857</v>
      </c>
      <c r="H74" s="3" t="s">
        <v>64</v>
      </c>
      <c r="I74" s="274" t="s">
        <v>730</v>
      </c>
      <c r="J74" s="180">
        <v>44</v>
      </c>
      <c r="K74" s="180">
        <v>88</v>
      </c>
    </row>
    <row r="75" spans="1:11" ht="25.95" customHeight="1" outlineLevel="1" x14ac:dyDescent="0.3">
      <c r="A75" s="271">
        <v>27</v>
      </c>
      <c r="B75" s="88" t="s">
        <v>1758</v>
      </c>
      <c r="C75" s="20" t="s">
        <v>66</v>
      </c>
      <c r="D75" s="3" t="s">
        <v>1663</v>
      </c>
      <c r="E75" s="272">
        <v>45368</v>
      </c>
      <c r="F75" s="273" t="s">
        <v>1345</v>
      </c>
      <c r="G75" s="272">
        <v>45858</v>
      </c>
      <c r="H75" s="3" t="s">
        <v>64</v>
      </c>
      <c r="I75" s="274" t="s">
        <v>730</v>
      </c>
      <c r="J75" s="180">
        <v>38</v>
      </c>
      <c r="K75" s="180">
        <v>38</v>
      </c>
    </row>
    <row r="76" spans="1:11" ht="25.95" customHeight="1" outlineLevel="1" x14ac:dyDescent="0.3">
      <c r="A76" s="271">
        <v>37</v>
      </c>
      <c r="B76" s="88" t="s">
        <v>1758</v>
      </c>
      <c r="C76" s="20" t="s">
        <v>66</v>
      </c>
      <c r="D76" s="3" t="s">
        <v>1663</v>
      </c>
      <c r="E76" s="272">
        <v>45368</v>
      </c>
      <c r="F76" s="273" t="s">
        <v>1345</v>
      </c>
      <c r="G76" s="272">
        <v>45892</v>
      </c>
      <c r="H76" s="3" t="s">
        <v>64</v>
      </c>
      <c r="I76" s="274" t="s">
        <v>1453</v>
      </c>
      <c r="J76" s="180">
        <v>50</v>
      </c>
      <c r="K76" s="180">
        <v>50</v>
      </c>
    </row>
    <row r="77" spans="1:11" ht="25.95" customHeight="1" thickBot="1" x14ac:dyDescent="0.35">
      <c r="A77" s="277"/>
      <c r="B77" s="277" t="s">
        <v>1344</v>
      </c>
      <c r="C77" s="277"/>
      <c r="D77" s="277" t="s">
        <v>1663</v>
      </c>
      <c r="E77" s="277"/>
      <c r="F77" s="277" t="s">
        <v>1345</v>
      </c>
      <c r="G77" s="277"/>
      <c r="H77" s="277"/>
      <c r="I77" s="277"/>
      <c r="J77" s="277"/>
      <c r="K77" s="277">
        <f>SUM(K70:K76)</f>
        <v>429</v>
      </c>
    </row>
    <row r="78" spans="1:11" ht="25.95" customHeight="1" outlineLevel="1" x14ac:dyDescent="0.3">
      <c r="A78" s="271">
        <v>10</v>
      </c>
      <c r="B78" s="88" t="s">
        <v>1304</v>
      </c>
      <c r="C78" s="20" t="s">
        <v>66</v>
      </c>
      <c r="D78" s="3" t="s">
        <v>1763</v>
      </c>
      <c r="E78" s="272">
        <v>45509</v>
      </c>
      <c r="F78" s="273" t="s">
        <v>1305</v>
      </c>
      <c r="G78" s="272">
        <v>45829</v>
      </c>
      <c r="H78" s="3" t="s">
        <v>11</v>
      </c>
      <c r="I78" s="274" t="s">
        <v>426</v>
      </c>
      <c r="J78" s="180">
        <v>10</v>
      </c>
      <c r="K78" s="180">
        <v>10</v>
      </c>
    </row>
    <row r="79" spans="1:11" ht="25.95" customHeight="1" outlineLevel="1" x14ac:dyDescent="0.3">
      <c r="A79" s="271">
        <v>14</v>
      </c>
      <c r="B79" s="88" t="s">
        <v>1304</v>
      </c>
      <c r="C79" s="20" t="s">
        <v>66</v>
      </c>
      <c r="D79" s="3" t="s">
        <v>1763</v>
      </c>
      <c r="E79" s="272">
        <v>45509</v>
      </c>
      <c r="F79" s="273" t="s">
        <v>1319</v>
      </c>
      <c r="G79" s="272">
        <v>45836</v>
      </c>
      <c r="H79" s="3" t="s">
        <v>11</v>
      </c>
      <c r="I79" s="274" t="s">
        <v>566</v>
      </c>
      <c r="J79" s="180">
        <v>30</v>
      </c>
      <c r="K79" s="180">
        <v>30</v>
      </c>
    </row>
    <row r="80" spans="1:11" ht="25.95" customHeight="1" outlineLevel="1" x14ac:dyDescent="0.3">
      <c r="A80" s="271">
        <v>52</v>
      </c>
      <c r="B80" s="88" t="s">
        <v>1304</v>
      </c>
      <c r="C80" s="20" t="s">
        <v>66</v>
      </c>
      <c r="D80" s="3" t="s">
        <v>1763</v>
      </c>
      <c r="E80" s="272">
        <v>45509</v>
      </c>
      <c r="F80" s="273" t="s">
        <v>1327</v>
      </c>
      <c r="G80" s="272">
        <v>45843</v>
      </c>
      <c r="H80" s="3" t="s">
        <v>64</v>
      </c>
      <c r="I80" s="274" t="s">
        <v>1696</v>
      </c>
      <c r="J80" s="180">
        <v>83</v>
      </c>
      <c r="K80" s="180">
        <v>166</v>
      </c>
    </row>
    <row r="81" spans="1:11" ht="25.95" customHeight="1" outlineLevel="1" x14ac:dyDescent="0.3">
      <c r="A81" s="271">
        <v>15</v>
      </c>
      <c r="B81" s="88" t="s">
        <v>1304</v>
      </c>
      <c r="C81" s="20" t="s">
        <v>66</v>
      </c>
      <c r="D81" s="3" t="s">
        <v>1763</v>
      </c>
      <c r="E81" s="272">
        <v>45509</v>
      </c>
      <c r="F81" s="273">
        <v>7196036</v>
      </c>
      <c r="G81" s="272">
        <v>45879</v>
      </c>
      <c r="H81" s="3" t="s">
        <v>64</v>
      </c>
      <c r="I81" s="274" t="s">
        <v>426</v>
      </c>
      <c r="J81" s="180">
        <v>25</v>
      </c>
      <c r="K81" s="180">
        <v>50</v>
      </c>
    </row>
    <row r="82" spans="1:11" ht="25.95" customHeight="1" outlineLevel="1" x14ac:dyDescent="0.3">
      <c r="A82" s="271">
        <v>17</v>
      </c>
      <c r="B82" s="88" t="s">
        <v>1304</v>
      </c>
      <c r="C82" s="20" t="s">
        <v>66</v>
      </c>
      <c r="D82" s="3" t="s">
        <v>1763</v>
      </c>
      <c r="E82" s="272">
        <v>45509</v>
      </c>
      <c r="F82" s="273">
        <v>7196036</v>
      </c>
      <c r="G82" s="272">
        <v>45879</v>
      </c>
      <c r="H82" s="3" t="s">
        <v>64</v>
      </c>
      <c r="I82" s="274" t="s">
        <v>426</v>
      </c>
      <c r="J82" s="180">
        <v>28</v>
      </c>
      <c r="K82" s="180">
        <v>28</v>
      </c>
    </row>
    <row r="83" spans="1:11" ht="25.95" customHeight="1" outlineLevel="1" x14ac:dyDescent="0.3">
      <c r="A83" s="271">
        <v>25</v>
      </c>
      <c r="B83" s="88" t="s">
        <v>1304</v>
      </c>
      <c r="C83" s="20" t="s">
        <v>66</v>
      </c>
      <c r="D83" s="3" t="s">
        <v>1763</v>
      </c>
      <c r="E83" s="272">
        <v>45509</v>
      </c>
      <c r="F83" s="273" t="s">
        <v>1305</v>
      </c>
      <c r="G83" s="272">
        <v>45885</v>
      </c>
      <c r="H83" s="3" t="s">
        <v>64</v>
      </c>
      <c r="I83" s="274" t="s">
        <v>1434</v>
      </c>
      <c r="J83" s="180">
        <v>43</v>
      </c>
      <c r="K83" s="180">
        <v>86</v>
      </c>
    </row>
    <row r="84" spans="1:11" ht="25.95" customHeight="1" outlineLevel="1" x14ac:dyDescent="0.3">
      <c r="A84" s="271">
        <v>27</v>
      </c>
      <c r="B84" s="88" t="s">
        <v>1304</v>
      </c>
      <c r="C84" s="20" t="s">
        <v>66</v>
      </c>
      <c r="D84" s="3" t="s">
        <v>1763</v>
      </c>
      <c r="E84" s="272">
        <v>45509</v>
      </c>
      <c r="F84" s="273" t="s">
        <v>1305</v>
      </c>
      <c r="G84" s="272">
        <v>45886</v>
      </c>
      <c r="H84" s="3" t="s">
        <v>64</v>
      </c>
      <c r="I84" s="274" t="s">
        <v>1434</v>
      </c>
      <c r="J84" s="180">
        <v>44</v>
      </c>
      <c r="K84" s="180">
        <v>44</v>
      </c>
    </row>
    <row r="85" spans="1:11" ht="25.95" customHeight="1" thickBot="1" x14ac:dyDescent="0.35">
      <c r="A85" s="277"/>
      <c r="B85" s="277" t="s">
        <v>1304</v>
      </c>
      <c r="C85" s="277"/>
      <c r="D85" s="277" t="s">
        <v>1763</v>
      </c>
      <c r="E85" s="277"/>
      <c r="F85" s="277" t="s">
        <v>1305</v>
      </c>
      <c r="G85" s="277"/>
      <c r="H85" s="277"/>
      <c r="I85" s="277"/>
      <c r="J85" s="277"/>
      <c r="K85" s="277">
        <f>SUM(K78:K84)</f>
        <v>414</v>
      </c>
    </row>
    <row r="86" spans="1:11" ht="25.95" customHeight="1" outlineLevel="1" x14ac:dyDescent="0.3">
      <c r="A86" s="271">
        <v>78</v>
      </c>
      <c r="B86" s="88" t="s">
        <v>775</v>
      </c>
      <c r="C86" s="20" t="s">
        <v>66</v>
      </c>
      <c r="D86" s="3" t="s">
        <v>41</v>
      </c>
      <c r="E86" s="272">
        <v>44574</v>
      </c>
      <c r="F86" s="273" t="s">
        <v>1016</v>
      </c>
      <c r="G86" s="272">
        <v>45801</v>
      </c>
      <c r="H86" s="3" t="s">
        <v>8</v>
      </c>
      <c r="I86" s="274" t="s">
        <v>1018</v>
      </c>
      <c r="J86" s="180">
        <v>86</v>
      </c>
      <c r="K86" s="180">
        <v>258</v>
      </c>
    </row>
    <row r="87" spans="1:11" ht="25.95" customHeight="1" outlineLevel="1" x14ac:dyDescent="0.3">
      <c r="A87" s="271">
        <v>66</v>
      </c>
      <c r="B87" s="88" t="s">
        <v>775</v>
      </c>
      <c r="C87" s="20" t="s">
        <v>66</v>
      </c>
      <c r="D87" s="3" t="s">
        <v>41</v>
      </c>
      <c r="E87" s="272">
        <v>44574</v>
      </c>
      <c r="F87" s="273" t="s">
        <v>1016</v>
      </c>
      <c r="G87" s="272">
        <v>45802</v>
      </c>
      <c r="H87" s="3" t="s">
        <v>64</v>
      </c>
      <c r="I87" s="274" t="s">
        <v>1018</v>
      </c>
      <c r="J87" s="180">
        <v>71</v>
      </c>
      <c r="K87" s="180">
        <v>71</v>
      </c>
    </row>
    <row r="88" spans="1:11" ht="25.95" customHeight="1" outlineLevel="1" x14ac:dyDescent="0.3">
      <c r="A88" s="271">
        <v>79</v>
      </c>
      <c r="B88" s="88" t="s">
        <v>775</v>
      </c>
      <c r="C88" s="20" t="s">
        <v>66</v>
      </c>
      <c r="D88" s="3" t="s">
        <v>41</v>
      </c>
      <c r="E88" s="272">
        <v>44574</v>
      </c>
      <c r="F88" s="273" t="s">
        <v>1016</v>
      </c>
      <c r="G88" s="272">
        <v>45843</v>
      </c>
      <c r="H88" s="3" t="s">
        <v>64</v>
      </c>
      <c r="I88" s="274" t="s">
        <v>1696</v>
      </c>
      <c r="J88" s="180">
        <v>83</v>
      </c>
      <c r="K88" s="180">
        <v>83</v>
      </c>
    </row>
    <row r="89" spans="1:11" ht="25.95" customHeight="1" thickBot="1" x14ac:dyDescent="0.35">
      <c r="A89" s="277"/>
      <c r="B89" s="277" t="s">
        <v>775</v>
      </c>
      <c r="C89" s="277"/>
      <c r="D89" s="277" t="s">
        <v>41</v>
      </c>
      <c r="E89" s="277"/>
      <c r="F89" s="277" t="s">
        <v>1016</v>
      </c>
      <c r="G89" s="277"/>
      <c r="H89" s="277"/>
      <c r="I89" s="277"/>
      <c r="J89" s="277"/>
      <c r="K89" s="277">
        <f>SUM(K86:K88)</f>
        <v>412</v>
      </c>
    </row>
    <row r="90" spans="1:11" ht="25.95" customHeight="1" outlineLevel="1" x14ac:dyDescent="0.3">
      <c r="A90" s="271">
        <v>39</v>
      </c>
      <c r="B90" s="88" t="s">
        <v>1279</v>
      </c>
      <c r="C90" s="20" t="s">
        <v>66</v>
      </c>
      <c r="D90" s="3" t="s">
        <v>41</v>
      </c>
      <c r="E90" s="272">
        <v>44574</v>
      </c>
      <c r="F90" s="273">
        <v>6414209</v>
      </c>
      <c r="G90" s="272">
        <v>45774</v>
      </c>
      <c r="H90" s="3" t="s">
        <v>64</v>
      </c>
      <c r="I90" s="274" t="s">
        <v>996</v>
      </c>
      <c r="J90" s="180">
        <v>42</v>
      </c>
      <c r="K90" s="180">
        <v>42</v>
      </c>
    </row>
    <row r="91" spans="1:11" ht="25.95" customHeight="1" outlineLevel="1" x14ac:dyDescent="0.3">
      <c r="A91" s="271">
        <v>83</v>
      </c>
      <c r="B91" s="88" t="s">
        <v>1279</v>
      </c>
      <c r="C91" s="20" t="s">
        <v>66</v>
      </c>
      <c r="D91" s="3" t="s">
        <v>41</v>
      </c>
      <c r="E91" s="272">
        <v>44574</v>
      </c>
      <c r="F91" s="273" t="s">
        <v>994</v>
      </c>
      <c r="G91" s="272">
        <v>45801</v>
      </c>
      <c r="H91" s="3" t="s">
        <v>8</v>
      </c>
      <c r="I91" s="274" t="s">
        <v>1018</v>
      </c>
      <c r="J91" s="180">
        <v>86</v>
      </c>
      <c r="K91" s="180">
        <v>86</v>
      </c>
    </row>
    <row r="92" spans="1:11" ht="25.95" customHeight="1" outlineLevel="1" x14ac:dyDescent="0.3">
      <c r="A92" s="271">
        <v>83</v>
      </c>
      <c r="B92" s="88" t="s">
        <v>1279</v>
      </c>
      <c r="C92" s="20" t="s">
        <v>66</v>
      </c>
      <c r="D92" s="3" t="s">
        <v>41</v>
      </c>
      <c r="E92" s="272">
        <v>44574</v>
      </c>
      <c r="F92" s="273" t="s">
        <v>994</v>
      </c>
      <c r="G92" s="272">
        <v>45843</v>
      </c>
      <c r="H92" s="3" t="s">
        <v>64</v>
      </c>
      <c r="I92" s="274" t="s">
        <v>1696</v>
      </c>
      <c r="J92" s="180">
        <v>83</v>
      </c>
      <c r="K92" s="180">
        <v>166</v>
      </c>
    </row>
    <row r="93" spans="1:11" ht="25.95" customHeight="1" outlineLevel="1" x14ac:dyDescent="0.3">
      <c r="A93" s="271">
        <v>30</v>
      </c>
      <c r="B93" s="88" t="s">
        <v>1279</v>
      </c>
      <c r="C93" s="20" t="s">
        <v>66</v>
      </c>
      <c r="D93" s="3" t="s">
        <v>41</v>
      </c>
      <c r="E93" s="272">
        <v>44574</v>
      </c>
      <c r="F93" s="273" t="s">
        <v>994</v>
      </c>
      <c r="G93" s="272">
        <v>45864</v>
      </c>
      <c r="H93" s="3" t="s">
        <v>64</v>
      </c>
      <c r="I93" s="274" t="s">
        <v>566</v>
      </c>
      <c r="J93" s="180">
        <v>31</v>
      </c>
      <c r="K93" s="180">
        <v>31</v>
      </c>
    </row>
    <row r="94" spans="1:11" ht="25.95" customHeight="1" outlineLevel="1" x14ac:dyDescent="0.3">
      <c r="A94" s="271">
        <v>28</v>
      </c>
      <c r="B94" s="88" t="s">
        <v>1279</v>
      </c>
      <c r="C94" s="20" t="s">
        <v>66</v>
      </c>
      <c r="D94" s="3" t="s">
        <v>41</v>
      </c>
      <c r="E94" s="272">
        <v>44574</v>
      </c>
      <c r="F94" s="273">
        <v>6414209</v>
      </c>
      <c r="G94" s="272">
        <v>45879</v>
      </c>
      <c r="H94" s="3" t="s">
        <v>64</v>
      </c>
      <c r="I94" s="274" t="s">
        <v>426</v>
      </c>
      <c r="J94" s="180">
        <v>28</v>
      </c>
      <c r="K94" s="180">
        <v>28</v>
      </c>
    </row>
    <row r="95" spans="1:11" ht="25.95" customHeight="1" thickBot="1" x14ac:dyDescent="0.35">
      <c r="A95" s="277"/>
      <c r="B95" s="277" t="s">
        <v>1279</v>
      </c>
      <c r="C95" s="277"/>
      <c r="D95" s="277" t="s">
        <v>41</v>
      </c>
      <c r="E95" s="277"/>
      <c r="F95" s="277">
        <v>6414209</v>
      </c>
      <c r="G95" s="277"/>
      <c r="H95" s="277"/>
      <c r="I95" s="277"/>
      <c r="J95" s="277"/>
      <c r="K95" s="277">
        <f>SUM(K90:K94)</f>
        <v>353</v>
      </c>
    </row>
    <row r="96" spans="1:11" ht="25.95" customHeight="1" outlineLevel="1" x14ac:dyDescent="0.3">
      <c r="A96" s="271">
        <v>2</v>
      </c>
      <c r="B96" s="88" t="s">
        <v>1422</v>
      </c>
      <c r="C96" s="20" t="s">
        <v>67</v>
      </c>
      <c r="D96" s="3" t="s">
        <v>72</v>
      </c>
      <c r="E96" s="272">
        <v>45449</v>
      </c>
      <c r="F96" s="273">
        <v>7182024</v>
      </c>
      <c r="G96" s="272">
        <v>45879</v>
      </c>
      <c r="H96" s="3" t="s">
        <v>64</v>
      </c>
      <c r="I96" s="274" t="s">
        <v>426</v>
      </c>
      <c r="J96" s="180">
        <v>25</v>
      </c>
      <c r="K96" s="180">
        <v>50</v>
      </c>
    </row>
    <row r="97" spans="1:11" ht="25.95" customHeight="1" outlineLevel="1" x14ac:dyDescent="0.3">
      <c r="A97" s="271">
        <v>5</v>
      </c>
      <c r="B97" s="88" t="s">
        <v>1422</v>
      </c>
      <c r="C97" s="20" t="s">
        <v>67</v>
      </c>
      <c r="D97" s="3" t="s">
        <v>72</v>
      </c>
      <c r="E97" s="272">
        <v>45449</v>
      </c>
      <c r="F97" s="273" t="s">
        <v>1324</v>
      </c>
      <c r="G97" s="272">
        <v>45885</v>
      </c>
      <c r="H97" s="3" t="s">
        <v>64</v>
      </c>
      <c r="I97" s="274" t="s">
        <v>1434</v>
      </c>
      <c r="J97" s="180">
        <v>43</v>
      </c>
      <c r="K97" s="180">
        <v>43</v>
      </c>
    </row>
    <row r="98" spans="1:11" ht="25.95" customHeight="1" outlineLevel="1" x14ac:dyDescent="0.3">
      <c r="A98" s="271">
        <v>14</v>
      </c>
      <c r="B98" s="88" t="s">
        <v>1422</v>
      </c>
      <c r="C98" s="20" t="s">
        <v>67</v>
      </c>
      <c r="D98" s="3" t="s">
        <v>72</v>
      </c>
      <c r="E98" s="272">
        <v>45449</v>
      </c>
      <c r="F98" s="273" t="s">
        <v>1324</v>
      </c>
      <c r="G98" s="272">
        <v>45843</v>
      </c>
      <c r="H98" s="3" t="s">
        <v>64</v>
      </c>
      <c r="I98" s="274" t="s">
        <v>1696</v>
      </c>
      <c r="J98" s="180">
        <v>83</v>
      </c>
      <c r="K98" s="180">
        <v>166</v>
      </c>
    </row>
    <row r="99" spans="1:11" ht="25.95" customHeight="1" outlineLevel="1" x14ac:dyDescent="0.3">
      <c r="A99" s="271" t="s">
        <v>1437</v>
      </c>
      <c r="B99" s="88" t="s">
        <v>1422</v>
      </c>
      <c r="C99" s="20" t="s">
        <v>67</v>
      </c>
      <c r="D99" s="3" t="s">
        <v>72</v>
      </c>
      <c r="E99" s="272">
        <v>45449</v>
      </c>
      <c r="F99" s="273" t="s">
        <v>1324</v>
      </c>
      <c r="G99" s="272">
        <v>45886</v>
      </c>
      <c r="H99" s="3" t="s">
        <v>64</v>
      </c>
      <c r="I99" s="274" t="s">
        <v>1434</v>
      </c>
      <c r="J99" s="180">
        <v>44</v>
      </c>
      <c r="K99" s="180">
        <v>88</v>
      </c>
    </row>
    <row r="100" spans="1:11" ht="25.95" customHeight="1" thickBot="1" x14ac:dyDescent="0.35">
      <c r="A100" s="277"/>
      <c r="B100" s="277" t="s">
        <v>1422</v>
      </c>
      <c r="C100" s="277"/>
      <c r="D100" s="277" t="s">
        <v>72</v>
      </c>
      <c r="E100" s="277"/>
      <c r="F100" s="277" t="s">
        <v>1324</v>
      </c>
      <c r="G100" s="277"/>
      <c r="H100" s="277"/>
      <c r="I100" s="277"/>
      <c r="J100" s="277"/>
      <c r="K100" s="277">
        <f>SUM(K96:K99)</f>
        <v>347</v>
      </c>
    </row>
    <row r="101" spans="1:11" ht="25.95" customHeight="1" outlineLevel="1" x14ac:dyDescent="0.3">
      <c r="A101" s="271">
        <v>37</v>
      </c>
      <c r="B101" s="88" t="s">
        <v>1067</v>
      </c>
      <c r="C101" s="20" t="s">
        <v>67</v>
      </c>
      <c r="D101" s="3" t="s">
        <v>41</v>
      </c>
      <c r="E101" s="272">
        <v>44657</v>
      </c>
      <c r="F101" s="273" t="s">
        <v>1014</v>
      </c>
      <c r="G101" s="272">
        <v>45801</v>
      </c>
      <c r="H101" s="3" t="s">
        <v>8</v>
      </c>
      <c r="I101" s="274" t="s">
        <v>1018</v>
      </c>
      <c r="J101" s="180">
        <v>86</v>
      </c>
      <c r="K101" s="180">
        <v>258</v>
      </c>
    </row>
    <row r="102" spans="1:11" ht="25.95" customHeight="1" outlineLevel="1" x14ac:dyDescent="0.3">
      <c r="A102" s="271">
        <v>17</v>
      </c>
      <c r="B102" s="88" t="s">
        <v>1067</v>
      </c>
      <c r="C102" s="20" t="s">
        <v>67</v>
      </c>
      <c r="D102" s="3" t="s">
        <v>41</v>
      </c>
      <c r="E102" s="272">
        <v>44657</v>
      </c>
      <c r="F102" s="273" t="s">
        <v>1014</v>
      </c>
      <c r="G102" s="272">
        <v>45886</v>
      </c>
      <c r="H102" s="3" t="s">
        <v>64</v>
      </c>
      <c r="I102" s="274" t="s">
        <v>1434</v>
      </c>
      <c r="J102" s="180">
        <v>44</v>
      </c>
      <c r="K102" s="180">
        <v>88</v>
      </c>
    </row>
    <row r="103" spans="1:11" ht="25.95" customHeight="1" thickBot="1" x14ac:dyDescent="0.35">
      <c r="A103" s="277"/>
      <c r="B103" s="277" t="s">
        <v>1067</v>
      </c>
      <c r="C103" s="277"/>
      <c r="D103" s="277" t="s">
        <v>41</v>
      </c>
      <c r="E103" s="277"/>
      <c r="F103" s="277" t="s">
        <v>1014</v>
      </c>
      <c r="G103" s="277"/>
      <c r="H103" s="277"/>
      <c r="I103" s="277"/>
      <c r="J103" s="277"/>
      <c r="K103" s="277">
        <f>SUM(K101:K102)</f>
        <v>346</v>
      </c>
    </row>
    <row r="104" spans="1:11" ht="25.95" customHeight="1" outlineLevel="1" x14ac:dyDescent="0.3">
      <c r="A104" s="271">
        <v>31</v>
      </c>
      <c r="B104" s="88" t="s">
        <v>1275</v>
      </c>
      <c r="C104" s="20" t="s">
        <v>66</v>
      </c>
      <c r="D104" s="3" t="s">
        <v>68</v>
      </c>
      <c r="E104" s="272">
        <v>45212</v>
      </c>
      <c r="F104" s="273" t="s">
        <v>1263</v>
      </c>
      <c r="G104" s="272">
        <v>45773</v>
      </c>
      <c r="H104" s="3" t="s">
        <v>64</v>
      </c>
      <c r="I104" s="274" t="s">
        <v>996</v>
      </c>
      <c r="J104" s="180">
        <v>42</v>
      </c>
      <c r="K104" s="180">
        <v>42</v>
      </c>
    </row>
    <row r="105" spans="1:11" ht="25.95" customHeight="1" outlineLevel="1" x14ac:dyDescent="0.3">
      <c r="A105" s="271">
        <v>29</v>
      </c>
      <c r="B105" s="88" t="s">
        <v>1275</v>
      </c>
      <c r="C105" s="20" t="s">
        <v>66</v>
      </c>
      <c r="D105" s="3" t="s">
        <v>68</v>
      </c>
      <c r="E105" s="272">
        <v>45212</v>
      </c>
      <c r="F105" s="273">
        <v>6865045</v>
      </c>
      <c r="G105" s="272">
        <v>45774</v>
      </c>
      <c r="H105" s="3" t="s">
        <v>64</v>
      </c>
      <c r="I105" s="274" t="s">
        <v>996</v>
      </c>
      <c r="J105" s="180">
        <v>42</v>
      </c>
      <c r="K105" s="180">
        <v>42</v>
      </c>
    </row>
    <row r="106" spans="1:11" ht="25.95" customHeight="1" outlineLevel="1" x14ac:dyDescent="0.3">
      <c r="A106" s="271">
        <v>63</v>
      </c>
      <c r="B106" s="88" t="s">
        <v>1275</v>
      </c>
      <c r="C106" s="20" t="s">
        <v>66</v>
      </c>
      <c r="D106" s="3" t="s">
        <v>68</v>
      </c>
      <c r="E106" s="272">
        <v>45212</v>
      </c>
      <c r="F106" s="273" t="s">
        <v>1263</v>
      </c>
      <c r="G106" s="272">
        <v>45801</v>
      </c>
      <c r="H106" s="3" t="s">
        <v>8</v>
      </c>
      <c r="I106" s="274" t="s">
        <v>1018</v>
      </c>
      <c r="J106" s="180">
        <v>86</v>
      </c>
      <c r="K106" s="180">
        <v>172</v>
      </c>
    </row>
    <row r="107" spans="1:11" ht="25.95" customHeight="1" outlineLevel="1" x14ac:dyDescent="0.3">
      <c r="A107" s="271">
        <v>62</v>
      </c>
      <c r="B107" s="88" t="s">
        <v>1275</v>
      </c>
      <c r="C107" s="20" t="s">
        <v>66</v>
      </c>
      <c r="D107" s="3" t="s">
        <v>68</v>
      </c>
      <c r="E107" s="272">
        <v>45212</v>
      </c>
      <c r="F107" s="273" t="s">
        <v>1263</v>
      </c>
      <c r="G107" s="272">
        <v>45844</v>
      </c>
      <c r="H107" s="3" t="s">
        <v>64</v>
      </c>
      <c r="I107" s="274" t="s">
        <v>1335</v>
      </c>
      <c r="J107" s="180">
        <v>80</v>
      </c>
      <c r="K107" s="180">
        <v>80</v>
      </c>
    </row>
    <row r="108" spans="1:11" ht="25.95" customHeight="1" thickBot="1" x14ac:dyDescent="0.35">
      <c r="A108" s="277"/>
      <c r="B108" s="277" t="s">
        <v>1275</v>
      </c>
      <c r="C108" s="277"/>
      <c r="D108" s="277" t="s">
        <v>68</v>
      </c>
      <c r="E108" s="277"/>
      <c r="F108" s="277" t="s">
        <v>1263</v>
      </c>
      <c r="G108" s="277"/>
      <c r="H108" s="277"/>
      <c r="I108" s="277"/>
      <c r="J108" s="277"/>
      <c r="K108" s="277">
        <f>SUM(K104:K107)</f>
        <v>336</v>
      </c>
    </row>
    <row r="109" spans="1:11" ht="25.95" customHeight="1" outlineLevel="1" x14ac:dyDescent="0.3">
      <c r="A109" s="271">
        <v>27</v>
      </c>
      <c r="B109" s="88" t="s">
        <v>1754</v>
      </c>
      <c r="C109" s="20" t="s">
        <v>66</v>
      </c>
      <c r="D109" s="3" t="s">
        <v>1663</v>
      </c>
      <c r="E109" s="272">
        <v>45368</v>
      </c>
      <c r="F109" s="273" t="s">
        <v>1261</v>
      </c>
      <c r="G109" s="272">
        <v>45773</v>
      </c>
      <c r="H109" s="3" t="s">
        <v>64</v>
      </c>
      <c r="I109" s="274" t="s">
        <v>996</v>
      </c>
      <c r="J109" s="180">
        <v>42</v>
      </c>
      <c r="K109" s="180">
        <v>42</v>
      </c>
    </row>
    <row r="110" spans="1:11" ht="25.95" customHeight="1" outlineLevel="1" x14ac:dyDescent="0.3">
      <c r="A110" s="271">
        <v>25</v>
      </c>
      <c r="B110" s="88" t="s">
        <v>1755</v>
      </c>
      <c r="C110" s="20" t="s">
        <v>66</v>
      </c>
      <c r="D110" s="3" t="s">
        <v>1663</v>
      </c>
      <c r="E110" s="272">
        <v>45368</v>
      </c>
      <c r="F110" s="273">
        <v>6869357</v>
      </c>
      <c r="G110" s="272">
        <v>45774</v>
      </c>
      <c r="H110" s="3" t="s">
        <v>64</v>
      </c>
      <c r="I110" s="274" t="s">
        <v>996</v>
      </c>
      <c r="J110" s="180">
        <v>42</v>
      </c>
      <c r="K110" s="180">
        <v>84</v>
      </c>
    </row>
    <row r="111" spans="1:11" ht="25.95" customHeight="1" outlineLevel="1" x14ac:dyDescent="0.3">
      <c r="A111" s="271">
        <v>55</v>
      </c>
      <c r="B111" s="88" t="s">
        <v>1761</v>
      </c>
      <c r="C111" s="20" t="s">
        <v>66</v>
      </c>
      <c r="D111" s="3" t="s">
        <v>1663</v>
      </c>
      <c r="E111" s="272">
        <v>45368</v>
      </c>
      <c r="F111" s="273" t="s">
        <v>1261</v>
      </c>
      <c r="G111" s="272">
        <v>45801</v>
      </c>
      <c r="H111" s="3" t="s">
        <v>8</v>
      </c>
      <c r="I111" s="274" t="s">
        <v>1018</v>
      </c>
      <c r="J111" s="180">
        <v>86</v>
      </c>
      <c r="K111" s="180">
        <v>172</v>
      </c>
    </row>
    <row r="112" spans="1:11" ht="25.95" customHeight="1" outlineLevel="1" x14ac:dyDescent="0.3">
      <c r="A112" s="271" t="s">
        <v>1781</v>
      </c>
      <c r="B112" s="88" t="s">
        <v>1754</v>
      </c>
      <c r="C112" s="20" t="s">
        <v>66</v>
      </c>
      <c r="D112" s="3" t="s">
        <v>1663</v>
      </c>
      <c r="E112" s="272">
        <v>45368</v>
      </c>
      <c r="F112" s="273" t="s">
        <v>1261</v>
      </c>
      <c r="G112" s="272">
        <v>45900</v>
      </c>
      <c r="H112" s="3" t="s">
        <v>11</v>
      </c>
      <c r="I112" s="274" t="s">
        <v>730</v>
      </c>
      <c r="J112" s="180">
        <v>13</v>
      </c>
      <c r="K112" s="180">
        <v>13</v>
      </c>
    </row>
    <row r="113" spans="1:11" ht="25.95" customHeight="1" outlineLevel="1" x14ac:dyDescent="0.3">
      <c r="A113" s="271">
        <v>17</v>
      </c>
      <c r="B113" s="88" t="s">
        <v>1754</v>
      </c>
      <c r="C113" s="20" t="s">
        <v>66</v>
      </c>
      <c r="D113" s="3" t="s">
        <v>1663</v>
      </c>
      <c r="E113" s="272" t="s">
        <v>1528</v>
      </c>
      <c r="F113" s="273" t="s">
        <v>1261</v>
      </c>
      <c r="G113" s="272">
        <v>45928</v>
      </c>
      <c r="H113" s="3" t="s">
        <v>64</v>
      </c>
      <c r="I113" s="274" t="s">
        <v>509</v>
      </c>
      <c r="J113" s="180">
        <v>25</v>
      </c>
      <c r="K113" s="180">
        <v>25</v>
      </c>
    </row>
    <row r="114" spans="1:11" ht="25.95" customHeight="1" thickBot="1" x14ac:dyDescent="0.35">
      <c r="A114" s="277"/>
      <c r="B114" s="277" t="s">
        <v>1260</v>
      </c>
      <c r="C114" s="277"/>
      <c r="D114" s="277" t="s">
        <v>1663</v>
      </c>
      <c r="E114" s="277"/>
      <c r="F114" s="277" t="s">
        <v>1261</v>
      </c>
      <c r="G114" s="277"/>
      <c r="H114" s="277"/>
      <c r="I114" s="277"/>
      <c r="J114" s="277"/>
      <c r="K114" s="277">
        <f>SUM(K109:K113)</f>
        <v>336</v>
      </c>
    </row>
    <row r="115" spans="1:11" ht="25.95" customHeight="1" outlineLevel="1" x14ac:dyDescent="0.3">
      <c r="A115" s="271">
        <v>69</v>
      </c>
      <c r="B115" s="88" t="s">
        <v>1426</v>
      </c>
      <c r="C115" s="20" t="s">
        <v>66</v>
      </c>
      <c r="D115" s="3" t="s">
        <v>41</v>
      </c>
      <c r="E115" s="272">
        <v>44968</v>
      </c>
      <c r="F115" s="273" t="s">
        <v>1333</v>
      </c>
      <c r="G115" s="272">
        <v>45843</v>
      </c>
      <c r="H115" s="3" t="s">
        <v>64</v>
      </c>
      <c r="I115" s="274" t="s">
        <v>1696</v>
      </c>
      <c r="J115" s="180">
        <v>83</v>
      </c>
      <c r="K115" s="180">
        <v>83</v>
      </c>
    </row>
    <row r="116" spans="1:11" ht="25.95" customHeight="1" outlineLevel="1" x14ac:dyDescent="0.3">
      <c r="A116" s="271">
        <v>22</v>
      </c>
      <c r="B116" s="88" t="s">
        <v>1426</v>
      </c>
      <c r="C116" s="20" t="s">
        <v>66</v>
      </c>
      <c r="D116" s="3" t="s">
        <v>41</v>
      </c>
      <c r="E116" s="272">
        <v>44968</v>
      </c>
      <c r="F116" s="273">
        <v>6668803</v>
      </c>
      <c r="G116" s="272">
        <v>45879</v>
      </c>
      <c r="H116" s="3" t="s">
        <v>64</v>
      </c>
      <c r="I116" s="274" t="s">
        <v>426</v>
      </c>
      <c r="J116" s="180">
        <v>25</v>
      </c>
      <c r="K116" s="180">
        <v>50</v>
      </c>
    </row>
    <row r="117" spans="1:11" ht="25.95" customHeight="1" outlineLevel="1" x14ac:dyDescent="0.3">
      <c r="A117" s="271">
        <v>24</v>
      </c>
      <c r="B117" s="88" t="s">
        <v>1426</v>
      </c>
      <c r="C117" s="20" t="s">
        <v>66</v>
      </c>
      <c r="D117" s="3" t="s">
        <v>41</v>
      </c>
      <c r="E117" s="272">
        <v>44968</v>
      </c>
      <c r="F117" s="273">
        <v>6668803</v>
      </c>
      <c r="G117" s="272">
        <v>45879</v>
      </c>
      <c r="H117" s="3" t="s">
        <v>64</v>
      </c>
      <c r="I117" s="274" t="s">
        <v>426</v>
      </c>
      <c r="J117" s="180">
        <v>28</v>
      </c>
      <c r="K117" s="180">
        <v>56</v>
      </c>
    </row>
    <row r="118" spans="1:11" ht="25.95" customHeight="1" outlineLevel="1" x14ac:dyDescent="0.3">
      <c r="A118" s="271">
        <v>34</v>
      </c>
      <c r="B118" s="88" t="s">
        <v>1426</v>
      </c>
      <c r="C118" s="20" t="s">
        <v>66</v>
      </c>
      <c r="D118" s="3" t="s">
        <v>41</v>
      </c>
      <c r="E118" s="272">
        <v>44968</v>
      </c>
      <c r="F118" s="273" t="s">
        <v>1333</v>
      </c>
      <c r="G118" s="272">
        <v>45885</v>
      </c>
      <c r="H118" s="3" t="s">
        <v>64</v>
      </c>
      <c r="I118" s="274" t="s">
        <v>1434</v>
      </c>
      <c r="J118" s="180">
        <v>43</v>
      </c>
      <c r="K118" s="180">
        <v>86</v>
      </c>
    </row>
    <row r="119" spans="1:11" ht="25.95" customHeight="1" outlineLevel="1" x14ac:dyDescent="0.3">
      <c r="A119" s="271">
        <v>42</v>
      </c>
      <c r="B119" s="88" t="s">
        <v>1426</v>
      </c>
      <c r="C119" s="20" t="s">
        <v>66</v>
      </c>
      <c r="D119" s="3" t="s">
        <v>41</v>
      </c>
      <c r="E119" s="272">
        <v>44968</v>
      </c>
      <c r="F119" s="273" t="s">
        <v>1333</v>
      </c>
      <c r="G119" s="272">
        <v>45892</v>
      </c>
      <c r="H119" s="3" t="s">
        <v>64</v>
      </c>
      <c r="I119" s="274" t="s">
        <v>1453</v>
      </c>
      <c r="J119" s="180">
        <v>50</v>
      </c>
      <c r="K119" s="180">
        <v>50</v>
      </c>
    </row>
    <row r="120" spans="1:11" ht="25.95" customHeight="1" thickBot="1" x14ac:dyDescent="0.35">
      <c r="A120" s="277"/>
      <c r="B120" s="277" t="s">
        <v>1426</v>
      </c>
      <c r="C120" s="277"/>
      <c r="D120" s="277" t="s">
        <v>41</v>
      </c>
      <c r="E120" s="277"/>
      <c r="F120" s="277" t="s">
        <v>1333</v>
      </c>
      <c r="G120" s="277"/>
      <c r="H120" s="277"/>
      <c r="I120" s="277"/>
      <c r="J120" s="277"/>
      <c r="K120" s="277">
        <f>SUM(K115:K119)</f>
        <v>325</v>
      </c>
    </row>
    <row r="121" spans="1:11" ht="25.95" customHeight="1" outlineLevel="1" x14ac:dyDescent="0.3">
      <c r="A121" s="271">
        <v>39</v>
      </c>
      <c r="B121" s="88" t="s">
        <v>523</v>
      </c>
      <c r="C121" s="20" t="s">
        <v>66</v>
      </c>
      <c r="D121" s="3" t="s">
        <v>525</v>
      </c>
      <c r="E121" s="272">
        <v>44187</v>
      </c>
      <c r="F121" s="273" t="s">
        <v>485</v>
      </c>
      <c r="G121" s="272">
        <v>45773</v>
      </c>
      <c r="H121" s="3" t="s">
        <v>64</v>
      </c>
      <c r="I121" s="274" t="s">
        <v>996</v>
      </c>
      <c r="J121" s="180">
        <v>42</v>
      </c>
      <c r="K121" s="180">
        <v>84</v>
      </c>
    </row>
    <row r="122" spans="1:11" ht="25.95" customHeight="1" outlineLevel="1" x14ac:dyDescent="0.3">
      <c r="A122" s="271">
        <v>39</v>
      </c>
      <c r="B122" s="88" t="s">
        <v>523</v>
      </c>
      <c r="C122" s="20" t="s">
        <v>66</v>
      </c>
      <c r="D122" s="3" t="s">
        <v>525</v>
      </c>
      <c r="E122" s="272">
        <v>44187</v>
      </c>
      <c r="F122" s="273" t="s">
        <v>485</v>
      </c>
      <c r="G122" s="272">
        <v>45787</v>
      </c>
      <c r="H122" s="3" t="s">
        <v>64</v>
      </c>
      <c r="I122" s="274" t="s">
        <v>1674</v>
      </c>
      <c r="J122" s="180">
        <v>38</v>
      </c>
      <c r="K122" s="180">
        <v>76</v>
      </c>
    </row>
    <row r="123" spans="1:11" ht="25.95" customHeight="1" outlineLevel="1" x14ac:dyDescent="0.3">
      <c r="A123" s="271">
        <v>50</v>
      </c>
      <c r="B123" s="88" t="s">
        <v>523</v>
      </c>
      <c r="C123" s="20" t="s">
        <v>66</v>
      </c>
      <c r="D123" s="3" t="s">
        <v>525</v>
      </c>
      <c r="E123" s="272">
        <v>44187</v>
      </c>
      <c r="F123" s="273" t="s">
        <v>485</v>
      </c>
      <c r="G123" s="272">
        <v>45788</v>
      </c>
      <c r="H123" s="3" t="s">
        <v>64</v>
      </c>
      <c r="I123" s="274" t="s">
        <v>1007</v>
      </c>
      <c r="J123" s="180">
        <v>51</v>
      </c>
      <c r="K123" s="180">
        <v>51</v>
      </c>
    </row>
    <row r="124" spans="1:11" ht="25.95" customHeight="1" outlineLevel="1" x14ac:dyDescent="0.3">
      <c r="A124" s="271">
        <v>39</v>
      </c>
      <c r="B124" s="88" t="s">
        <v>523</v>
      </c>
      <c r="C124" s="20" t="s">
        <v>66</v>
      </c>
      <c r="D124" s="3" t="s">
        <v>525</v>
      </c>
      <c r="E124" s="272">
        <v>44187</v>
      </c>
      <c r="F124" s="273" t="s">
        <v>485</v>
      </c>
      <c r="G124" s="272">
        <v>45858</v>
      </c>
      <c r="H124" s="3" t="s">
        <v>64</v>
      </c>
      <c r="I124" s="274" t="s">
        <v>730</v>
      </c>
      <c r="J124" s="180">
        <v>38</v>
      </c>
      <c r="K124" s="180">
        <v>76</v>
      </c>
    </row>
    <row r="125" spans="1:11" ht="25.95" customHeight="1" outlineLevel="1" x14ac:dyDescent="0.3">
      <c r="A125" s="271">
        <v>25</v>
      </c>
      <c r="B125" s="88" t="s">
        <v>523</v>
      </c>
      <c r="C125" s="20" t="s">
        <v>66</v>
      </c>
      <c r="D125" s="3" t="s">
        <v>525</v>
      </c>
      <c r="E125" s="272">
        <v>44187</v>
      </c>
      <c r="F125" s="273">
        <v>6099963</v>
      </c>
      <c r="G125" s="272">
        <v>45879</v>
      </c>
      <c r="H125" s="3" t="s">
        <v>64</v>
      </c>
      <c r="I125" s="274" t="s">
        <v>426</v>
      </c>
      <c r="J125" s="180">
        <v>25</v>
      </c>
      <c r="K125" s="180">
        <v>25</v>
      </c>
    </row>
    <row r="126" spans="1:11" ht="25.95" customHeight="1" thickBot="1" x14ac:dyDescent="0.35">
      <c r="A126" s="277"/>
      <c r="B126" s="277" t="s">
        <v>523</v>
      </c>
      <c r="C126" s="277"/>
      <c r="D126" s="277" t="s">
        <v>525</v>
      </c>
      <c r="E126" s="277"/>
      <c r="F126" s="277">
        <v>6099963</v>
      </c>
      <c r="G126" s="277"/>
      <c r="H126" s="277"/>
      <c r="I126" s="277"/>
      <c r="J126" s="277"/>
      <c r="K126" s="277">
        <f>SUM(K121:K125)</f>
        <v>312</v>
      </c>
    </row>
    <row r="127" spans="1:11" ht="25.95" customHeight="1" outlineLevel="1" x14ac:dyDescent="0.3">
      <c r="A127" s="271">
        <v>18</v>
      </c>
      <c r="B127" s="88" t="s">
        <v>287</v>
      </c>
      <c r="C127" s="20" t="s">
        <v>67</v>
      </c>
      <c r="D127" s="3" t="s">
        <v>41</v>
      </c>
      <c r="E127" s="272">
        <v>44094</v>
      </c>
      <c r="F127" s="273">
        <v>5975521</v>
      </c>
      <c r="G127" s="272">
        <v>45774</v>
      </c>
      <c r="H127" s="3" t="s">
        <v>64</v>
      </c>
      <c r="I127" s="274" t="s">
        <v>996</v>
      </c>
      <c r="J127" s="180">
        <v>42</v>
      </c>
      <c r="K127" s="180">
        <v>42</v>
      </c>
    </row>
    <row r="128" spans="1:11" ht="25.95" customHeight="1" outlineLevel="1" x14ac:dyDescent="0.3">
      <c r="A128" s="271">
        <v>17</v>
      </c>
      <c r="B128" s="88" t="s">
        <v>287</v>
      </c>
      <c r="C128" s="20" t="s">
        <v>67</v>
      </c>
      <c r="D128" s="3" t="s">
        <v>41</v>
      </c>
      <c r="E128" s="272">
        <v>44094</v>
      </c>
      <c r="F128" s="273" t="s">
        <v>33</v>
      </c>
      <c r="G128" s="272">
        <v>45787</v>
      </c>
      <c r="H128" s="3" t="s">
        <v>64</v>
      </c>
      <c r="I128" s="274" t="s">
        <v>1674</v>
      </c>
      <c r="J128" s="180">
        <v>38</v>
      </c>
      <c r="K128" s="180">
        <v>38</v>
      </c>
    </row>
    <row r="129" spans="1:11" ht="25.95" customHeight="1" outlineLevel="1" x14ac:dyDescent="0.3">
      <c r="A129" s="271">
        <v>21</v>
      </c>
      <c r="B129" s="88" t="s">
        <v>287</v>
      </c>
      <c r="C129" s="20" t="s">
        <v>67</v>
      </c>
      <c r="D129" s="3" t="s">
        <v>41</v>
      </c>
      <c r="E129" s="272">
        <v>44094</v>
      </c>
      <c r="F129" s="273" t="s">
        <v>33</v>
      </c>
      <c r="G129" s="272">
        <v>45788</v>
      </c>
      <c r="H129" s="3" t="s">
        <v>64</v>
      </c>
      <c r="I129" s="274" t="s">
        <v>1007</v>
      </c>
      <c r="J129" s="180">
        <v>51</v>
      </c>
      <c r="K129" s="180">
        <v>51</v>
      </c>
    </row>
    <row r="130" spans="1:11" ht="25.95" customHeight="1" outlineLevel="1" x14ac:dyDescent="0.3">
      <c r="A130" s="271">
        <v>7</v>
      </c>
      <c r="B130" s="88" t="s">
        <v>287</v>
      </c>
      <c r="C130" s="20" t="s">
        <v>67</v>
      </c>
      <c r="D130" s="3" t="s">
        <v>41</v>
      </c>
      <c r="E130" s="272">
        <v>44094</v>
      </c>
      <c r="F130" s="273" t="s">
        <v>33</v>
      </c>
      <c r="G130" s="272">
        <v>45829</v>
      </c>
      <c r="H130" s="3" t="s">
        <v>11</v>
      </c>
      <c r="I130" s="274" t="s">
        <v>426</v>
      </c>
      <c r="J130" s="180">
        <v>10</v>
      </c>
      <c r="K130" s="180">
        <v>10</v>
      </c>
    </row>
    <row r="131" spans="1:11" ht="25.95" customHeight="1" outlineLevel="1" x14ac:dyDescent="0.3">
      <c r="A131" s="271">
        <v>36</v>
      </c>
      <c r="B131" s="88" t="s">
        <v>287</v>
      </c>
      <c r="C131" s="20" t="s">
        <v>67</v>
      </c>
      <c r="D131" s="3" t="s">
        <v>41</v>
      </c>
      <c r="E131" s="272">
        <v>44094</v>
      </c>
      <c r="F131" s="273" t="s">
        <v>33</v>
      </c>
      <c r="G131" s="272">
        <v>45844</v>
      </c>
      <c r="H131" s="3" t="s">
        <v>64</v>
      </c>
      <c r="I131" s="274" t="s">
        <v>1335</v>
      </c>
      <c r="J131" s="180">
        <v>80</v>
      </c>
      <c r="K131" s="180">
        <v>80</v>
      </c>
    </row>
    <row r="132" spans="1:11" ht="25.95" customHeight="1" outlineLevel="1" x14ac:dyDescent="0.3">
      <c r="A132" s="271">
        <v>10</v>
      </c>
      <c r="B132" s="88" t="s">
        <v>287</v>
      </c>
      <c r="C132" s="20" t="s">
        <v>67</v>
      </c>
      <c r="D132" s="3" t="s">
        <v>41</v>
      </c>
      <c r="E132" s="272">
        <v>44094</v>
      </c>
      <c r="F132" s="273" t="s">
        <v>33</v>
      </c>
      <c r="G132" s="272">
        <v>45864</v>
      </c>
      <c r="H132" s="3" t="s">
        <v>64</v>
      </c>
      <c r="I132" s="274" t="s">
        <v>566</v>
      </c>
      <c r="J132" s="180">
        <v>31</v>
      </c>
      <c r="K132" s="180">
        <v>31</v>
      </c>
    </row>
    <row r="133" spans="1:11" ht="25.95" customHeight="1" outlineLevel="1" x14ac:dyDescent="0.3">
      <c r="A133" s="271">
        <v>14</v>
      </c>
      <c r="B133" s="88" t="s">
        <v>287</v>
      </c>
      <c r="C133" s="20" t="s">
        <v>67</v>
      </c>
      <c r="D133" s="3" t="s">
        <v>41</v>
      </c>
      <c r="E133" s="272">
        <v>44094</v>
      </c>
      <c r="F133" s="273" t="s">
        <v>33</v>
      </c>
      <c r="G133" s="272">
        <v>45886</v>
      </c>
      <c r="H133" s="3" t="s">
        <v>64</v>
      </c>
      <c r="I133" s="274" t="s">
        <v>1434</v>
      </c>
      <c r="J133" s="180">
        <v>44</v>
      </c>
      <c r="K133" s="180">
        <v>44</v>
      </c>
    </row>
    <row r="134" spans="1:11" ht="25.95" customHeight="1" thickBot="1" x14ac:dyDescent="0.35">
      <c r="A134" s="277"/>
      <c r="B134" s="277" t="s">
        <v>287</v>
      </c>
      <c r="C134" s="277"/>
      <c r="D134" s="277" t="s">
        <v>41</v>
      </c>
      <c r="E134" s="277"/>
      <c r="F134" s="277" t="s">
        <v>33</v>
      </c>
      <c r="G134" s="277"/>
      <c r="H134" s="277"/>
      <c r="I134" s="277"/>
      <c r="J134" s="277"/>
      <c r="K134" s="277">
        <f>SUM(K127:K133)</f>
        <v>296</v>
      </c>
    </row>
    <row r="135" spans="1:11" ht="25.95" customHeight="1" outlineLevel="1" x14ac:dyDescent="0.3">
      <c r="A135" s="271">
        <v>37</v>
      </c>
      <c r="B135" s="88" t="s">
        <v>118</v>
      </c>
      <c r="C135" s="20" t="s">
        <v>66</v>
      </c>
      <c r="D135" s="3" t="s">
        <v>68</v>
      </c>
      <c r="E135" s="272">
        <v>44263</v>
      </c>
      <c r="F135" s="273" t="s">
        <v>714</v>
      </c>
      <c r="G135" s="272">
        <v>45773</v>
      </c>
      <c r="H135" s="3" t="s">
        <v>64</v>
      </c>
      <c r="I135" s="274" t="s">
        <v>996</v>
      </c>
      <c r="J135" s="180">
        <v>42</v>
      </c>
      <c r="K135" s="180">
        <v>42</v>
      </c>
    </row>
    <row r="136" spans="1:11" ht="25.95" customHeight="1" outlineLevel="1" x14ac:dyDescent="0.3">
      <c r="A136" s="271">
        <v>36</v>
      </c>
      <c r="B136" s="88" t="s">
        <v>118</v>
      </c>
      <c r="C136" s="20" t="s">
        <v>66</v>
      </c>
      <c r="D136" s="3" t="s">
        <v>68</v>
      </c>
      <c r="E136" s="272">
        <v>44263</v>
      </c>
      <c r="F136" s="273">
        <v>6224928</v>
      </c>
      <c r="G136" s="272">
        <v>45774</v>
      </c>
      <c r="H136" s="3" t="s">
        <v>64</v>
      </c>
      <c r="I136" s="274" t="s">
        <v>996</v>
      </c>
      <c r="J136" s="180">
        <v>42</v>
      </c>
      <c r="K136" s="180">
        <v>84</v>
      </c>
    </row>
    <row r="137" spans="1:11" ht="25.95" customHeight="1" outlineLevel="1" x14ac:dyDescent="0.3">
      <c r="A137" s="271">
        <v>76</v>
      </c>
      <c r="B137" s="88" t="s">
        <v>118</v>
      </c>
      <c r="C137" s="20" t="s">
        <v>66</v>
      </c>
      <c r="D137" s="3" t="s">
        <v>68</v>
      </c>
      <c r="E137" s="272">
        <v>44263</v>
      </c>
      <c r="F137" s="273" t="s">
        <v>714</v>
      </c>
      <c r="G137" s="272">
        <v>45844</v>
      </c>
      <c r="H137" s="3" t="s">
        <v>64</v>
      </c>
      <c r="I137" s="274" t="s">
        <v>1335</v>
      </c>
      <c r="J137" s="180">
        <v>80</v>
      </c>
      <c r="K137" s="180">
        <v>80</v>
      </c>
    </row>
    <row r="138" spans="1:11" ht="25.95" customHeight="1" outlineLevel="1" x14ac:dyDescent="0.3">
      <c r="A138" s="271">
        <v>36</v>
      </c>
      <c r="B138" s="88" t="s">
        <v>118</v>
      </c>
      <c r="C138" s="20" t="s">
        <v>66</v>
      </c>
      <c r="D138" s="3" t="s">
        <v>68</v>
      </c>
      <c r="E138" s="272">
        <v>44263</v>
      </c>
      <c r="F138" s="273" t="s">
        <v>714</v>
      </c>
      <c r="G138" s="272">
        <v>45885</v>
      </c>
      <c r="H138" s="3" t="s">
        <v>64</v>
      </c>
      <c r="I138" s="274" t="s">
        <v>1434</v>
      </c>
      <c r="J138" s="180">
        <v>43</v>
      </c>
      <c r="K138" s="180">
        <v>43</v>
      </c>
    </row>
    <row r="139" spans="1:11" ht="25.95" customHeight="1" outlineLevel="1" x14ac:dyDescent="0.3">
      <c r="A139" s="271">
        <v>41</v>
      </c>
      <c r="B139" s="88" t="s">
        <v>118</v>
      </c>
      <c r="C139" s="20" t="s">
        <v>66</v>
      </c>
      <c r="D139" s="3" t="s">
        <v>68</v>
      </c>
      <c r="E139" s="272">
        <v>44263</v>
      </c>
      <c r="F139" s="273" t="s">
        <v>714</v>
      </c>
      <c r="G139" s="272">
        <v>45886</v>
      </c>
      <c r="H139" s="3" t="s">
        <v>64</v>
      </c>
      <c r="I139" s="274" t="s">
        <v>1434</v>
      </c>
      <c r="J139" s="180">
        <v>44</v>
      </c>
      <c r="K139" s="180">
        <v>44</v>
      </c>
    </row>
    <row r="140" spans="1:11" ht="25.95" customHeight="1" thickBot="1" x14ac:dyDescent="0.35">
      <c r="A140" s="277"/>
      <c r="B140" s="277" t="s">
        <v>118</v>
      </c>
      <c r="C140" s="277"/>
      <c r="D140" s="277" t="s">
        <v>68</v>
      </c>
      <c r="E140" s="277"/>
      <c r="F140" s="277" t="s">
        <v>714</v>
      </c>
      <c r="G140" s="277"/>
      <c r="H140" s="277"/>
      <c r="I140" s="277"/>
      <c r="J140" s="277"/>
      <c r="K140" s="277">
        <f>SUM(K135:K139)</f>
        <v>293</v>
      </c>
    </row>
    <row r="141" spans="1:11" ht="25.95" customHeight="1" outlineLevel="1" x14ac:dyDescent="0.3">
      <c r="A141" s="271">
        <v>19</v>
      </c>
      <c r="B141" s="88" t="s">
        <v>1075</v>
      </c>
      <c r="C141" s="20" t="s">
        <v>67</v>
      </c>
      <c r="D141" s="3" t="s">
        <v>1133</v>
      </c>
      <c r="E141" s="272">
        <v>43914</v>
      </c>
      <c r="F141" s="273" t="s">
        <v>1046</v>
      </c>
      <c r="G141" s="272">
        <v>45787</v>
      </c>
      <c r="H141" s="3" t="s">
        <v>64</v>
      </c>
      <c r="I141" s="274" t="s">
        <v>1674</v>
      </c>
      <c r="J141" s="180">
        <v>38</v>
      </c>
      <c r="K141" s="180">
        <v>38</v>
      </c>
    </row>
    <row r="142" spans="1:11" ht="25.95" customHeight="1" outlineLevel="1" x14ac:dyDescent="0.3">
      <c r="A142" s="271">
        <v>23</v>
      </c>
      <c r="B142" s="88" t="s">
        <v>1075</v>
      </c>
      <c r="C142" s="20" t="s">
        <v>67</v>
      </c>
      <c r="D142" s="3" t="s">
        <v>1133</v>
      </c>
      <c r="E142" s="272">
        <v>43914</v>
      </c>
      <c r="F142" s="273" t="s">
        <v>1046</v>
      </c>
      <c r="G142" s="272">
        <v>45788</v>
      </c>
      <c r="H142" s="3" t="s">
        <v>64</v>
      </c>
      <c r="I142" s="274" t="s">
        <v>1007</v>
      </c>
      <c r="J142" s="180">
        <v>51</v>
      </c>
      <c r="K142" s="180">
        <v>102</v>
      </c>
    </row>
    <row r="143" spans="1:11" ht="25.95" customHeight="1" outlineLevel="1" x14ac:dyDescent="0.3">
      <c r="A143" s="271">
        <v>32</v>
      </c>
      <c r="B143" s="88" t="s">
        <v>1075</v>
      </c>
      <c r="C143" s="20" t="s">
        <v>67</v>
      </c>
      <c r="D143" s="3" t="s">
        <v>1133</v>
      </c>
      <c r="E143" s="272">
        <v>43914</v>
      </c>
      <c r="F143" s="273" t="s">
        <v>1046</v>
      </c>
      <c r="G143" s="272">
        <v>45802</v>
      </c>
      <c r="H143" s="3" t="s">
        <v>64</v>
      </c>
      <c r="I143" s="274" t="s">
        <v>1018</v>
      </c>
      <c r="J143" s="180">
        <v>71</v>
      </c>
      <c r="K143" s="180">
        <v>142</v>
      </c>
    </row>
    <row r="144" spans="1:11" ht="25.95" customHeight="1" thickBot="1" x14ac:dyDescent="0.35">
      <c r="A144" s="277"/>
      <c r="B144" s="277" t="s">
        <v>1075</v>
      </c>
      <c r="C144" s="277"/>
      <c r="D144" s="277" t="s">
        <v>1133</v>
      </c>
      <c r="E144" s="277"/>
      <c r="F144" s="277" t="s">
        <v>1046</v>
      </c>
      <c r="G144" s="277"/>
      <c r="H144" s="277"/>
      <c r="I144" s="277"/>
      <c r="J144" s="277"/>
      <c r="K144" s="277">
        <f>SUM(K141:K143)</f>
        <v>282</v>
      </c>
    </row>
    <row r="145" spans="1:11" ht="25.95" customHeight="1" outlineLevel="1" x14ac:dyDescent="0.3">
      <c r="A145" s="271">
        <v>2</v>
      </c>
      <c r="B145" s="88" t="s">
        <v>1269</v>
      </c>
      <c r="C145" s="20" t="s">
        <v>67</v>
      </c>
      <c r="D145" s="3" t="s">
        <v>73</v>
      </c>
      <c r="E145" s="272">
        <v>45414</v>
      </c>
      <c r="F145" s="273" t="s">
        <v>1248</v>
      </c>
      <c r="G145" s="272">
        <v>45787</v>
      </c>
      <c r="H145" s="3" t="s">
        <v>11</v>
      </c>
      <c r="I145" s="274" t="s">
        <v>566</v>
      </c>
      <c r="J145" s="180">
        <v>24</v>
      </c>
      <c r="K145" s="180">
        <v>24</v>
      </c>
    </row>
    <row r="146" spans="1:11" ht="25.95" customHeight="1" outlineLevel="1" x14ac:dyDescent="0.3">
      <c r="A146" s="271">
        <v>11</v>
      </c>
      <c r="B146" s="88" t="s">
        <v>1269</v>
      </c>
      <c r="C146" s="20" t="s">
        <v>67</v>
      </c>
      <c r="D146" s="3" t="s">
        <v>73</v>
      </c>
      <c r="E146" s="272">
        <v>45414</v>
      </c>
      <c r="F146" s="273" t="s">
        <v>1248</v>
      </c>
      <c r="G146" s="272">
        <v>45801</v>
      </c>
      <c r="H146" s="3" t="s">
        <v>8</v>
      </c>
      <c r="I146" s="274" t="s">
        <v>1018</v>
      </c>
      <c r="J146" s="180">
        <v>86</v>
      </c>
      <c r="K146" s="180">
        <v>86</v>
      </c>
    </row>
    <row r="147" spans="1:11" ht="25.95" customHeight="1" outlineLevel="1" x14ac:dyDescent="0.3">
      <c r="A147" s="271">
        <v>1</v>
      </c>
      <c r="B147" s="88" t="s">
        <v>1269</v>
      </c>
      <c r="C147" s="20" t="s">
        <v>67</v>
      </c>
      <c r="D147" s="3" t="s">
        <v>73</v>
      </c>
      <c r="E147" s="272">
        <v>45414</v>
      </c>
      <c r="F147" s="273">
        <v>7057568</v>
      </c>
      <c r="G147" s="272">
        <v>45808</v>
      </c>
      <c r="H147" s="3" t="s">
        <v>11</v>
      </c>
      <c r="I147" s="274" t="s">
        <v>1618</v>
      </c>
      <c r="J147" s="180">
        <v>11</v>
      </c>
      <c r="K147" s="180">
        <v>11</v>
      </c>
    </row>
    <row r="148" spans="1:11" ht="25.95" customHeight="1" outlineLevel="1" x14ac:dyDescent="0.3">
      <c r="A148" s="271">
        <v>3</v>
      </c>
      <c r="B148" s="88" t="s">
        <v>1269</v>
      </c>
      <c r="C148" s="20" t="s">
        <v>67</v>
      </c>
      <c r="D148" s="3" t="s">
        <v>73</v>
      </c>
      <c r="E148" s="272">
        <v>45414</v>
      </c>
      <c r="F148" s="273" t="s">
        <v>1248</v>
      </c>
      <c r="G148" s="272">
        <v>45830</v>
      </c>
      <c r="H148" s="3" t="s">
        <v>11</v>
      </c>
      <c r="I148" s="274" t="s">
        <v>566</v>
      </c>
      <c r="J148" s="180">
        <v>26</v>
      </c>
      <c r="K148" s="180">
        <v>26</v>
      </c>
    </row>
    <row r="149" spans="1:11" ht="25.95" customHeight="1" outlineLevel="1" x14ac:dyDescent="0.3">
      <c r="A149" s="271">
        <v>4</v>
      </c>
      <c r="B149" s="88" t="s">
        <v>1269</v>
      </c>
      <c r="C149" s="20" t="s">
        <v>67</v>
      </c>
      <c r="D149" s="3" t="s">
        <v>73</v>
      </c>
      <c r="E149" s="272">
        <v>45414</v>
      </c>
      <c r="F149" s="273">
        <v>7057568</v>
      </c>
      <c r="G149" s="272">
        <v>45836</v>
      </c>
      <c r="H149" s="3" t="s">
        <v>11</v>
      </c>
      <c r="I149" s="274" t="s">
        <v>566</v>
      </c>
      <c r="J149" s="180">
        <v>30</v>
      </c>
      <c r="K149" s="180">
        <v>30</v>
      </c>
    </row>
    <row r="150" spans="1:11" ht="25.95" customHeight="1" outlineLevel="1" x14ac:dyDescent="0.3">
      <c r="A150" s="271">
        <v>16</v>
      </c>
      <c r="B150" s="88" t="s">
        <v>1269</v>
      </c>
      <c r="C150" s="20" t="s">
        <v>67</v>
      </c>
      <c r="D150" s="3" t="s">
        <v>73</v>
      </c>
      <c r="E150" s="272">
        <v>45414</v>
      </c>
      <c r="F150" s="273" t="s">
        <v>1248</v>
      </c>
      <c r="G150" s="272">
        <v>45843</v>
      </c>
      <c r="H150" s="3" t="s">
        <v>64</v>
      </c>
      <c r="I150" s="274" t="s">
        <v>1696</v>
      </c>
      <c r="J150" s="180">
        <v>83</v>
      </c>
      <c r="K150" s="180">
        <v>83</v>
      </c>
    </row>
    <row r="151" spans="1:11" ht="25.95" customHeight="1" thickBot="1" x14ac:dyDescent="0.35">
      <c r="A151" s="277"/>
      <c r="B151" s="277" t="s">
        <v>1269</v>
      </c>
      <c r="C151" s="277"/>
      <c r="D151" s="277" t="s">
        <v>73</v>
      </c>
      <c r="E151" s="277"/>
      <c r="F151" s="277" t="s">
        <v>1248</v>
      </c>
      <c r="G151" s="277"/>
      <c r="H151" s="277"/>
      <c r="I151" s="277"/>
      <c r="J151" s="277"/>
      <c r="K151" s="277">
        <f>SUM(K145:K150)</f>
        <v>260</v>
      </c>
    </row>
    <row r="152" spans="1:11" ht="25.95" customHeight="1" outlineLevel="1" x14ac:dyDescent="0.3">
      <c r="A152" s="271">
        <v>50</v>
      </c>
      <c r="B152" s="88" t="s">
        <v>1708</v>
      </c>
      <c r="C152" s="20" t="s">
        <v>66</v>
      </c>
      <c r="D152" s="3" t="s">
        <v>41</v>
      </c>
      <c r="E152" s="272">
        <v>45544</v>
      </c>
      <c r="F152" s="273" t="s">
        <v>1343</v>
      </c>
      <c r="G152" s="272">
        <v>45844</v>
      </c>
      <c r="H152" s="3" t="s">
        <v>64</v>
      </c>
      <c r="I152" s="274" t="s">
        <v>1335</v>
      </c>
      <c r="J152" s="180">
        <v>80</v>
      </c>
      <c r="K152" s="180">
        <v>160</v>
      </c>
    </row>
    <row r="153" spans="1:11" ht="25.95" customHeight="1" outlineLevel="1" x14ac:dyDescent="0.3">
      <c r="A153" s="271">
        <v>32</v>
      </c>
      <c r="B153" s="88" t="s">
        <v>1708</v>
      </c>
      <c r="C153" s="20" t="s">
        <v>66</v>
      </c>
      <c r="D153" s="3" t="s">
        <v>41</v>
      </c>
      <c r="E153" s="272">
        <v>45544</v>
      </c>
      <c r="F153" s="273" t="s">
        <v>1343</v>
      </c>
      <c r="G153" s="272">
        <v>45892</v>
      </c>
      <c r="H153" s="3" t="s">
        <v>64</v>
      </c>
      <c r="I153" s="274" t="s">
        <v>1453</v>
      </c>
      <c r="J153" s="180">
        <v>50</v>
      </c>
      <c r="K153" s="180">
        <v>100</v>
      </c>
    </row>
    <row r="154" spans="1:11" ht="25.95" customHeight="1" thickBot="1" x14ac:dyDescent="0.35">
      <c r="A154" s="277"/>
      <c r="B154" s="277" t="s">
        <v>1708</v>
      </c>
      <c r="C154" s="277"/>
      <c r="D154" s="277" t="s">
        <v>41</v>
      </c>
      <c r="E154" s="277"/>
      <c r="F154" s="277" t="s">
        <v>1343</v>
      </c>
      <c r="G154" s="277"/>
      <c r="H154" s="277"/>
      <c r="I154" s="277"/>
      <c r="J154" s="277"/>
      <c r="K154" s="277">
        <f>SUM(K152:K153)</f>
        <v>260</v>
      </c>
    </row>
    <row r="155" spans="1:11" ht="25.95" customHeight="1" outlineLevel="1" x14ac:dyDescent="0.3">
      <c r="A155" s="271">
        <v>12</v>
      </c>
      <c r="B155" s="88" t="s">
        <v>1252</v>
      </c>
      <c r="C155" s="20" t="s">
        <v>67</v>
      </c>
      <c r="D155" s="3" t="s">
        <v>72</v>
      </c>
      <c r="E155" s="272">
        <v>45109</v>
      </c>
      <c r="F155" s="273" t="s">
        <v>1253</v>
      </c>
      <c r="G155" s="272">
        <v>45787</v>
      </c>
      <c r="H155" s="3" t="s">
        <v>64</v>
      </c>
      <c r="I155" s="274" t="s">
        <v>1674</v>
      </c>
      <c r="J155" s="180">
        <v>38</v>
      </c>
      <c r="K155" s="180">
        <v>76</v>
      </c>
    </row>
    <row r="156" spans="1:11" ht="25.95" customHeight="1" outlineLevel="1" x14ac:dyDescent="0.3">
      <c r="A156" s="271">
        <v>22</v>
      </c>
      <c r="B156" s="88" t="s">
        <v>1252</v>
      </c>
      <c r="C156" s="20" t="s">
        <v>67</v>
      </c>
      <c r="D156" s="3" t="s">
        <v>72</v>
      </c>
      <c r="E156" s="272">
        <v>45109</v>
      </c>
      <c r="F156" s="273" t="s">
        <v>1253</v>
      </c>
      <c r="G156" s="272">
        <v>45801</v>
      </c>
      <c r="H156" s="3" t="s">
        <v>8</v>
      </c>
      <c r="I156" s="274" t="s">
        <v>1018</v>
      </c>
      <c r="J156" s="180">
        <v>86</v>
      </c>
      <c r="K156" s="180">
        <v>86</v>
      </c>
    </row>
    <row r="157" spans="1:11" ht="25.95" customHeight="1" outlineLevel="1" x14ac:dyDescent="0.3">
      <c r="A157" s="271">
        <v>6</v>
      </c>
      <c r="B157" s="88" t="s">
        <v>1252</v>
      </c>
      <c r="C157" s="20" t="s">
        <v>67</v>
      </c>
      <c r="D157" s="3" t="s">
        <v>72</v>
      </c>
      <c r="E157" s="272">
        <v>45109</v>
      </c>
      <c r="F157" s="273">
        <v>6866699</v>
      </c>
      <c r="G157" s="272">
        <v>45879</v>
      </c>
      <c r="H157" s="3" t="s">
        <v>64</v>
      </c>
      <c r="I157" s="274" t="s">
        <v>426</v>
      </c>
      <c r="J157" s="180">
        <v>25</v>
      </c>
      <c r="K157" s="180">
        <v>25</v>
      </c>
    </row>
    <row r="158" spans="1:11" ht="25.95" customHeight="1" outlineLevel="1" x14ac:dyDescent="0.3">
      <c r="A158" s="271">
        <v>10</v>
      </c>
      <c r="B158" s="88" t="s">
        <v>1252</v>
      </c>
      <c r="C158" s="20" t="s">
        <v>67</v>
      </c>
      <c r="D158" s="3" t="s">
        <v>72</v>
      </c>
      <c r="E158" s="272">
        <v>45109</v>
      </c>
      <c r="F158" s="273" t="s">
        <v>1253</v>
      </c>
      <c r="G158" s="272">
        <v>45885</v>
      </c>
      <c r="H158" s="3" t="s">
        <v>64</v>
      </c>
      <c r="I158" s="274" t="s">
        <v>1434</v>
      </c>
      <c r="J158" s="180">
        <v>43</v>
      </c>
      <c r="K158" s="180">
        <v>43</v>
      </c>
    </row>
    <row r="159" spans="1:11" ht="25.95" customHeight="1" thickBot="1" x14ac:dyDescent="0.35">
      <c r="A159" s="277"/>
      <c r="B159" s="277" t="s">
        <v>1252</v>
      </c>
      <c r="C159" s="277"/>
      <c r="D159" s="277" t="s">
        <v>72</v>
      </c>
      <c r="E159" s="277"/>
      <c r="F159" s="277" t="s">
        <v>1253</v>
      </c>
      <c r="G159" s="277"/>
      <c r="H159" s="277"/>
      <c r="I159" s="277"/>
      <c r="J159" s="277"/>
      <c r="K159" s="277">
        <f>SUM(K155:K158)</f>
        <v>230</v>
      </c>
    </row>
    <row r="160" spans="1:11" ht="25.95" customHeight="1" outlineLevel="1" x14ac:dyDescent="0.3">
      <c r="A160" s="271">
        <v>36</v>
      </c>
      <c r="B160" s="88" t="s">
        <v>131</v>
      </c>
      <c r="C160" s="20" t="s">
        <v>66</v>
      </c>
      <c r="D160" s="3" t="s">
        <v>44</v>
      </c>
      <c r="E160" s="272">
        <v>44342</v>
      </c>
      <c r="F160" s="273" t="s">
        <v>1006</v>
      </c>
      <c r="G160" s="272">
        <v>45787</v>
      </c>
      <c r="H160" s="3" t="s">
        <v>64</v>
      </c>
      <c r="I160" s="274" t="s">
        <v>1674</v>
      </c>
      <c r="J160" s="180">
        <v>38</v>
      </c>
      <c r="K160" s="180">
        <v>38</v>
      </c>
    </row>
    <row r="161" spans="1:11" ht="25.95" customHeight="1" outlineLevel="1" x14ac:dyDescent="0.3">
      <c r="A161" s="271">
        <v>46</v>
      </c>
      <c r="B161" s="88" t="s">
        <v>131</v>
      </c>
      <c r="C161" s="20" t="s">
        <v>66</v>
      </c>
      <c r="D161" s="3" t="s">
        <v>72</v>
      </c>
      <c r="E161" s="272">
        <v>44342</v>
      </c>
      <c r="F161" s="273" t="s">
        <v>1006</v>
      </c>
      <c r="G161" s="272">
        <v>45788</v>
      </c>
      <c r="H161" s="3" t="s">
        <v>64</v>
      </c>
      <c r="I161" s="274" t="s">
        <v>1007</v>
      </c>
      <c r="J161" s="180">
        <v>51</v>
      </c>
      <c r="K161" s="180">
        <v>102</v>
      </c>
    </row>
    <row r="162" spans="1:11" ht="25.95" customHeight="1" outlineLevel="1" x14ac:dyDescent="0.3">
      <c r="A162" s="271">
        <v>75</v>
      </c>
      <c r="B162" s="88" t="s">
        <v>131</v>
      </c>
      <c r="C162" s="20" t="s">
        <v>66</v>
      </c>
      <c r="D162" s="3" t="s">
        <v>72</v>
      </c>
      <c r="E162" s="272">
        <v>44342</v>
      </c>
      <c r="F162" s="273" t="s">
        <v>1006</v>
      </c>
      <c r="G162" s="272">
        <v>45801</v>
      </c>
      <c r="H162" s="3" t="s">
        <v>8</v>
      </c>
      <c r="I162" s="274" t="s">
        <v>1018</v>
      </c>
      <c r="J162" s="180">
        <v>86</v>
      </c>
      <c r="K162" s="180">
        <v>86</v>
      </c>
    </row>
    <row r="163" spans="1:11" ht="25.95" customHeight="1" thickBot="1" x14ac:dyDescent="0.35">
      <c r="A163" s="277"/>
      <c r="B163" s="277" t="s">
        <v>131</v>
      </c>
      <c r="C163" s="277"/>
      <c r="D163" s="277" t="s">
        <v>72</v>
      </c>
      <c r="E163" s="277"/>
      <c r="F163" s="277" t="s">
        <v>1006</v>
      </c>
      <c r="G163" s="277"/>
      <c r="H163" s="277"/>
      <c r="I163" s="277"/>
      <c r="J163" s="277"/>
      <c r="K163" s="277">
        <f>SUM(K160:K162)</f>
        <v>226</v>
      </c>
    </row>
    <row r="164" spans="1:11" ht="25.95" customHeight="1" outlineLevel="1" x14ac:dyDescent="0.3">
      <c r="A164" s="271">
        <v>14</v>
      </c>
      <c r="B164" s="88" t="s">
        <v>1328</v>
      </c>
      <c r="C164" s="20" t="s">
        <v>66</v>
      </c>
      <c r="D164" s="3" t="s">
        <v>1789</v>
      </c>
      <c r="E164" s="272">
        <v>45375</v>
      </c>
      <c r="F164" s="273" t="s">
        <v>1329</v>
      </c>
      <c r="G164" s="272">
        <v>45787</v>
      </c>
      <c r="H164" s="3" t="s">
        <v>11</v>
      </c>
      <c r="I164" s="274" t="s">
        <v>566</v>
      </c>
      <c r="J164" s="180">
        <v>24</v>
      </c>
      <c r="K164" s="180">
        <v>24</v>
      </c>
    </row>
    <row r="165" spans="1:11" ht="25.95" customHeight="1" outlineLevel="1" x14ac:dyDescent="0.3">
      <c r="A165" s="271">
        <v>59</v>
      </c>
      <c r="B165" s="88" t="s">
        <v>1328</v>
      </c>
      <c r="C165" s="20" t="s">
        <v>66</v>
      </c>
      <c r="D165" s="3" t="s">
        <v>1789</v>
      </c>
      <c r="E165" s="272">
        <v>45375</v>
      </c>
      <c r="F165" s="273" t="s">
        <v>1329</v>
      </c>
      <c r="G165" s="272">
        <v>45843</v>
      </c>
      <c r="H165" s="3" t="s">
        <v>64</v>
      </c>
      <c r="I165" s="274" t="s">
        <v>1696</v>
      </c>
      <c r="J165" s="180">
        <v>83</v>
      </c>
      <c r="K165" s="180">
        <v>83</v>
      </c>
    </row>
    <row r="166" spans="1:11" ht="25.95" customHeight="1" outlineLevel="1" x14ac:dyDescent="0.3">
      <c r="A166" s="271">
        <v>22</v>
      </c>
      <c r="B166" s="88" t="s">
        <v>1328</v>
      </c>
      <c r="C166" s="20" t="s">
        <v>66</v>
      </c>
      <c r="D166" s="3" t="s">
        <v>1789</v>
      </c>
      <c r="E166" s="272">
        <v>45375</v>
      </c>
      <c r="F166" s="273" t="s">
        <v>1329</v>
      </c>
      <c r="G166" s="272">
        <v>45864</v>
      </c>
      <c r="H166" s="3" t="s">
        <v>64</v>
      </c>
      <c r="I166" s="274" t="s">
        <v>566</v>
      </c>
      <c r="J166" s="180">
        <v>31</v>
      </c>
      <c r="K166" s="180">
        <v>62</v>
      </c>
    </row>
    <row r="167" spans="1:11" ht="25.95" customHeight="1" outlineLevel="1" x14ac:dyDescent="0.3">
      <c r="A167" s="271">
        <v>36</v>
      </c>
      <c r="B167" s="88" t="s">
        <v>1328</v>
      </c>
      <c r="C167" s="20" t="s">
        <v>66</v>
      </c>
      <c r="D167" s="3" t="s">
        <v>1789</v>
      </c>
      <c r="E167" s="272">
        <v>45375</v>
      </c>
      <c r="F167" s="273" t="s">
        <v>1329</v>
      </c>
      <c r="G167" s="272">
        <v>45886</v>
      </c>
      <c r="H167" s="3" t="s">
        <v>64</v>
      </c>
      <c r="I167" s="274" t="s">
        <v>1434</v>
      </c>
      <c r="J167" s="180">
        <v>44</v>
      </c>
      <c r="K167" s="180">
        <v>44</v>
      </c>
    </row>
    <row r="168" spans="1:11" ht="25.95" customHeight="1" thickBot="1" x14ac:dyDescent="0.35">
      <c r="A168" s="277"/>
      <c r="B168" s="277" t="s">
        <v>1328</v>
      </c>
      <c r="C168" s="277"/>
      <c r="D168" s="277"/>
      <c r="E168" s="277"/>
      <c r="F168" s="277" t="s">
        <v>1329</v>
      </c>
      <c r="G168" s="277"/>
      <c r="H168" s="277"/>
      <c r="I168" s="277"/>
      <c r="J168" s="277"/>
      <c r="K168" s="277">
        <f>SUM(K164:K167)</f>
        <v>213</v>
      </c>
    </row>
    <row r="169" spans="1:11" ht="25.95" customHeight="1" outlineLevel="1" x14ac:dyDescent="0.3">
      <c r="A169" s="271">
        <v>45</v>
      </c>
      <c r="B169" s="88" t="s">
        <v>703</v>
      </c>
      <c r="C169" s="20" t="s">
        <v>66</v>
      </c>
      <c r="D169" s="3" t="s">
        <v>70</v>
      </c>
      <c r="E169" s="272">
        <v>43475</v>
      </c>
      <c r="F169" s="273" t="s">
        <v>680</v>
      </c>
      <c r="G169" s="272">
        <v>45886</v>
      </c>
      <c r="H169" s="3" t="s">
        <v>64</v>
      </c>
      <c r="I169" s="274" t="s">
        <v>1434</v>
      </c>
      <c r="J169" s="180">
        <v>44</v>
      </c>
      <c r="K169" s="180">
        <v>44</v>
      </c>
    </row>
    <row r="170" spans="1:11" ht="25.95" customHeight="1" outlineLevel="1" x14ac:dyDescent="0.3">
      <c r="A170" s="271">
        <v>35</v>
      </c>
      <c r="B170" s="88" t="s">
        <v>703</v>
      </c>
      <c r="C170" s="20" t="s">
        <v>66</v>
      </c>
      <c r="D170" s="3" t="s">
        <v>70</v>
      </c>
      <c r="E170" s="272">
        <v>43475</v>
      </c>
      <c r="F170" s="273" t="s">
        <v>680</v>
      </c>
      <c r="G170" s="272">
        <v>45941</v>
      </c>
      <c r="H170" s="3" t="s">
        <v>64</v>
      </c>
      <c r="I170" s="274" t="s">
        <v>1563</v>
      </c>
      <c r="J170" s="180">
        <v>36</v>
      </c>
      <c r="K170" s="180">
        <v>72</v>
      </c>
    </row>
    <row r="171" spans="1:11" ht="25.95" customHeight="1" outlineLevel="1" x14ac:dyDescent="0.3">
      <c r="A171" s="271">
        <v>33</v>
      </c>
      <c r="B171" s="88" t="s">
        <v>703</v>
      </c>
      <c r="C171" s="20" t="s">
        <v>66</v>
      </c>
      <c r="D171" s="3" t="s">
        <v>70</v>
      </c>
      <c r="E171" s="272">
        <v>43475</v>
      </c>
      <c r="F171" s="273" t="s">
        <v>680</v>
      </c>
      <c r="G171" s="272">
        <v>45942</v>
      </c>
      <c r="H171" s="3" t="s">
        <v>64</v>
      </c>
      <c r="I171" s="274" t="s">
        <v>1563</v>
      </c>
      <c r="J171" s="180">
        <v>34</v>
      </c>
      <c r="K171" s="180">
        <v>68</v>
      </c>
    </row>
    <row r="172" spans="1:11" ht="25.95" customHeight="1" thickBot="1" x14ac:dyDescent="0.35">
      <c r="A172" s="277"/>
      <c r="B172" s="277" t="s">
        <v>703</v>
      </c>
      <c r="C172" s="277"/>
      <c r="D172" s="277" t="s">
        <v>70</v>
      </c>
      <c r="E172" s="277"/>
      <c r="F172" s="277" t="s">
        <v>680</v>
      </c>
      <c r="G172" s="277"/>
      <c r="H172" s="277"/>
      <c r="I172" s="277"/>
      <c r="J172" s="277"/>
      <c r="K172" s="277">
        <f>SUM(K169:K171)</f>
        <v>184</v>
      </c>
    </row>
    <row r="173" spans="1:11" ht="25.95" customHeight="1" outlineLevel="1" x14ac:dyDescent="0.3">
      <c r="A173" s="271">
        <v>19</v>
      </c>
      <c r="B173" s="88" t="s">
        <v>1712</v>
      </c>
      <c r="C173" s="20" t="s">
        <v>67</v>
      </c>
      <c r="D173" s="3" t="s">
        <v>44</v>
      </c>
      <c r="E173" s="272">
        <v>45110</v>
      </c>
      <c r="F173" s="273" t="s">
        <v>1251</v>
      </c>
      <c r="G173" s="272">
        <v>45801</v>
      </c>
      <c r="H173" s="3" t="s">
        <v>8</v>
      </c>
      <c r="I173" s="274" t="s">
        <v>1018</v>
      </c>
      <c r="J173" s="180">
        <v>86</v>
      </c>
      <c r="K173" s="180">
        <v>172</v>
      </c>
    </row>
    <row r="174" spans="1:11" ht="25.95" customHeight="1" thickBot="1" x14ac:dyDescent="0.35">
      <c r="A174" s="277"/>
      <c r="B174" s="277" t="s">
        <v>1712</v>
      </c>
      <c r="C174" s="277"/>
      <c r="D174" s="277" t="s">
        <v>44</v>
      </c>
      <c r="E174" s="277"/>
      <c r="F174" s="277" t="s">
        <v>1251</v>
      </c>
      <c r="G174" s="277"/>
      <c r="H174" s="277"/>
      <c r="I174" s="277"/>
      <c r="J174" s="277"/>
      <c r="K174" s="277">
        <v>172</v>
      </c>
    </row>
    <row r="175" spans="1:11" ht="25.95" customHeight="1" outlineLevel="1" x14ac:dyDescent="0.3">
      <c r="A175" s="239">
        <v>70</v>
      </c>
      <c r="B175" s="240" t="s">
        <v>1713</v>
      </c>
      <c r="C175" s="57" t="s">
        <v>66</v>
      </c>
      <c r="D175" s="58" t="s">
        <v>85</v>
      </c>
      <c r="E175" s="241">
        <v>44805</v>
      </c>
      <c r="F175" s="242" t="s">
        <v>1265</v>
      </c>
      <c r="G175" s="245">
        <v>45801</v>
      </c>
      <c r="H175" s="58" t="s">
        <v>8</v>
      </c>
      <c r="I175" s="58" t="s">
        <v>1018</v>
      </c>
      <c r="J175" s="57">
        <v>86</v>
      </c>
      <c r="K175" s="57">
        <v>172</v>
      </c>
    </row>
    <row r="176" spans="1:11" ht="25.95" customHeight="1" thickBot="1" x14ac:dyDescent="0.35">
      <c r="A176" s="277"/>
      <c r="B176" s="277" t="s">
        <v>1713</v>
      </c>
      <c r="C176" s="277"/>
      <c r="D176" s="277" t="s">
        <v>85</v>
      </c>
      <c r="E176" s="277"/>
      <c r="F176" s="277" t="s">
        <v>1265</v>
      </c>
      <c r="G176" s="277"/>
      <c r="H176" s="277"/>
      <c r="I176" s="277"/>
      <c r="J176" s="277"/>
      <c r="K176" s="277">
        <v>172</v>
      </c>
    </row>
    <row r="177" spans="1:11" ht="25.95" customHeight="1" outlineLevel="1" x14ac:dyDescent="0.3">
      <c r="A177" s="239">
        <v>2</v>
      </c>
      <c r="B177" s="240" t="s">
        <v>1382</v>
      </c>
      <c r="C177" s="57" t="s">
        <v>67</v>
      </c>
      <c r="D177" s="58" t="s">
        <v>1663</v>
      </c>
      <c r="E177" s="241">
        <v>45553</v>
      </c>
      <c r="F177" s="242" t="s">
        <v>1383</v>
      </c>
      <c r="G177" s="245">
        <v>45858</v>
      </c>
      <c r="H177" s="58" t="s">
        <v>64</v>
      </c>
      <c r="I177" s="58" t="s">
        <v>730</v>
      </c>
      <c r="J177" s="57">
        <v>38</v>
      </c>
      <c r="K177" s="57">
        <v>76</v>
      </c>
    </row>
    <row r="178" spans="1:11" ht="25.95" customHeight="1" outlineLevel="1" x14ac:dyDescent="0.3">
      <c r="A178" s="239">
        <v>1</v>
      </c>
      <c r="B178" s="240" t="s">
        <v>1382</v>
      </c>
      <c r="C178" s="57" t="s">
        <v>67</v>
      </c>
      <c r="D178" s="58" t="s">
        <v>1663</v>
      </c>
      <c r="E178" s="241">
        <v>45553</v>
      </c>
      <c r="F178" s="242" t="s">
        <v>1383</v>
      </c>
      <c r="G178" s="245">
        <v>45900</v>
      </c>
      <c r="H178" s="58" t="s">
        <v>11</v>
      </c>
      <c r="I178" s="58" t="s">
        <v>730</v>
      </c>
      <c r="J178" s="57">
        <v>13</v>
      </c>
      <c r="K178" s="57">
        <v>13</v>
      </c>
    </row>
    <row r="179" spans="1:11" ht="25.95" customHeight="1" outlineLevel="1" x14ac:dyDescent="0.3">
      <c r="A179" s="239">
        <v>2</v>
      </c>
      <c r="B179" s="240" t="s">
        <v>1382</v>
      </c>
      <c r="C179" s="57" t="s">
        <v>67</v>
      </c>
      <c r="D179" s="58" t="s">
        <v>1663</v>
      </c>
      <c r="E179" s="241" t="s">
        <v>1516</v>
      </c>
      <c r="F179" s="242" t="s">
        <v>1383</v>
      </c>
      <c r="G179" s="245">
        <v>45928</v>
      </c>
      <c r="H179" s="58" t="s">
        <v>64</v>
      </c>
      <c r="I179" s="58" t="s">
        <v>509</v>
      </c>
      <c r="J179" s="57">
        <v>25</v>
      </c>
      <c r="K179" s="57">
        <v>50</v>
      </c>
    </row>
    <row r="180" spans="1:11" ht="25.95" customHeight="1" outlineLevel="1" x14ac:dyDescent="0.3">
      <c r="A180" s="239">
        <v>3</v>
      </c>
      <c r="B180" s="240" t="s">
        <v>1382</v>
      </c>
      <c r="C180" s="57" t="s">
        <v>67</v>
      </c>
      <c r="D180" s="58" t="s">
        <v>1663</v>
      </c>
      <c r="E180" s="241" t="s">
        <v>1516</v>
      </c>
      <c r="F180" s="242" t="s">
        <v>1383</v>
      </c>
      <c r="G180" s="245">
        <v>45928</v>
      </c>
      <c r="H180" s="58" t="s">
        <v>11</v>
      </c>
      <c r="I180" s="58" t="s">
        <v>509</v>
      </c>
      <c r="J180" s="57">
        <v>27</v>
      </c>
      <c r="K180" s="57">
        <v>27</v>
      </c>
    </row>
    <row r="181" spans="1:11" ht="25.95" customHeight="1" thickBot="1" x14ac:dyDescent="0.35">
      <c r="A181" s="277"/>
      <c r="B181" s="277" t="s">
        <v>1382</v>
      </c>
      <c r="C181" s="277"/>
      <c r="D181" s="277" t="s">
        <v>1663</v>
      </c>
      <c r="E181" s="277"/>
      <c r="F181" s="277" t="s">
        <v>1383</v>
      </c>
      <c r="G181" s="277"/>
      <c r="H181" s="277"/>
      <c r="I181" s="277"/>
      <c r="J181" s="277"/>
      <c r="K181" s="277">
        <f>SUM(K177:K180)</f>
        <v>166</v>
      </c>
    </row>
    <row r="182" spans="1:11" ht="25.95" customHeight="1" outlineLevel="1" x14ac:dyDescent="0.3">
      <c r="A182" s="239">
        <v>4</v>
      </c>
      <c r="B182" s="240" t="s">
        <v>1660</v>
      </c>
      <c r="C182" s="57" t="s">
        <v>67</v>
      </c>
      <c r="D182" s="58" t="s">
        <v>84</v>
      </c>
      <c r="E182" s="241">
        <v>45384</v>
      </c>
      <c r="F182" s="242" t="s">
        <v>1661</v>
      </c>
      <c r="G182" s="245">
        <v>45773</v>
      </c>
      <c r="H182" s="58" t="s">
        <v>64</v>
      </c>
      <c r="I182" s="58" t="s">
        <v>996</v>
      </c>
      <c r="J182" s="57">
        <v>42</v>
      </c>
      <c r="K182" s="57">
        <v>84</v>
      </c>
    </row>
    <row r="183" spans="1:11" ht="25.95" customHeight="1" outlineLevel="1" x14ac:dyDescent="0.3">
      <c r="A183" s="239">
        <v>4</v>
      </c>
      <c r="B183" s="240" t="s">
        <v>1660</v>
      </c>
      <c r="C183" s="57" t="s">
        <v>67</v>
      </c>
      <c r="D183" s="58" t="s">
        <v>84</v>
      </c>
      <c r="E183" s="241">
        <v>45384</v>
      </c>
      <c r="F183" s="242">
        <v>7056233</v>
      </c>
      <c r="G183" s="245">
        <v>45774</v>
      </c>
      <c r="H183" s="58" t="s">
        <v>64</v>
      </c>
      <c r="I183" s="58" t="s">
        <v>996</v>
      </c>
      <c r="J183" s="57">
        <v>42</v>
      </c>
      <c r="K183" s="57">
        <v>42</v>
      </c>
    </row>
    <row r="184" spans="1:11" ht="25.95" customHeight="1" outlineLevel="1" x14ac:dyDescent="0.3">
      <c r="A184" s="239">
        <v>4</v>
      </c>
      <c r="B184" s="240" t="s">
        <v>1660</v>
      </c>
      <c r="C184" s="57" t="s">
        <v>67</v>
      </c>
      <c r="D184" s="58" t="s">
        <v>84</v>
      </c>
      <c r="E184" s="241">
        <v>45384</v>
      </c>
      <c r="F184" s="242" t="s">
        <v>1661</v>
      </c>
      <c r="G184" s="245">
        <v>45787</v>
      </c>
      <c r="H184" s="58" t="s">
        <v>64</v>
      </c>
      <c r="I184" s="58" t="s">
        <v>1674</v>
      </c>
      <c r="J184" s="57">
        <v>38</v>
      </c>
      <c r="K184" s="57">
        <v>38</v>
      </c>
    </row>
    <row r="185" spans="1:11" ht="25.95" customHeight="1" thickBot="1" x14ac:dyDescent="0.35">
      <c r="A185" s="277"/>
      <c r="B185" s="277" t="s">
        <v>1660</v>
      </c>
      <c r="C185" s="277"/>
      <c r="D185" s="277" t="s">
        <v>84</v>
      </c>
      <c r="E185" s="277"/>
      <c r="F185" s="277" t="s">
        <v>1661</v>
      </c>
      <c r="G185" s="277"/>
      <c r="H185" s="277"/>
      <c r="I185" s="277"/>
      <c r="J185" s="277"/>
      <c r="K185" s="277">
        <f>SUM(K182:K184)</f>
        <v>164</v>
      </c>
    </row>
    <row r="186" spans="1:11" ht="25.95" customHeight="1" outlineLevel="1" x14ac:dyDescent="0.3">
      <c r="A186" s="239">
        <v>24</v>
      </c>
      <c r="B186" s="240" t="s">
        <v>541</v>
      </c>
      <c r="C186" s="57" t="s">
        <v>66</v>
      </c>
      <c r="D186" s="58" t="s">
        <v>41</v>
      </c>
      <c r="E186" s="241">
        <v>44248</v>
      </c>
      <c r="F186" s="242">
        <v>6099759</v>
      </c>
      <c r="G186" s="245">
        <v>45879</v>
      </c>
      <c r="H186" s="58" t="s">
        <v>64</v>
      </c>
      <c r="I186" s="58" t="s">
        <v>426</v>
      </c>
      <c r="J186" s="57">
        <v>25</v>
      </c>
      <c r="K186" s="57">
        <v>25</v>
      </c>
    </row>
    <row r="187" spans="1:11" ht="25.95" customHeight="1" outlineLevel="1" x14ac:dyDescent="0.3">
      <c r="A187" s="239">
        <v>27</v>
      </c>
      <c r="B187" s="240" t="s">
        <v>541</v>
      </c>
      <c r="C187" s="57" t="s">
        <v>66</v>
      </c>
      <c r="D187" s="58" t="s">
        <v>41</v>
      </c>
      <c r="E187" s="241">
        <v>44248</v>
      </c>
      <c r="F187" s="242">
        <v>6099759</v>
      </c>
      <c r="G187" s="245">
        <v>45879</v>
      </c>
      <c r="H187" s="58" t="s">
        <v>64</v>
      </c>
      <c r="I187" s="58" t="s">
        <v>426</v>
      </c>
      <c r="J187" s="57">
        <v>28</v>
      </c>
      <c r="K187" s="57">
        <v>28</v>
      </c>
    </row>
    <row r="188" spans="1:11" ht="25.95" customHeight="1" outlineLevel="1" x14ac:dyDescent="0.3">
      <c r="A188" s="239">
        <v>45</v>
      </c>
      <c r="B188" s="240" t="s">
        <v>541</v>
      </c>
      <c r="C188" s="57" t="s">
        <v>66</v>
      </c>
      <c r="D188" s="58" t="s">
        <v>41</v>
      </c>
      <c r="E188" s="241">
        <v>44248</v>
      </c>
      <c r="F188" s="242" t="s">
        <v>559</v>
      </c>
      <c r="G188" s="245">
        <v>45892</v>
      </c>
      <c r="H188" s="58" t="s">
        <v>64</v>
      </c>
      <c r="I188" s="58" t="s">
        <v>1453</v>
      </c>
      <c r="J188" s="57">
        <v>50</v>
      </c>
      <c r="K188" s="57">
        <v>50</v>
      </c>
    </row>
    <row r="189" spans="1:11" ht="25.95" customHeight="1" outlineLevel="1" x14ac:dyDescent="0.3">
      <c r="A189" s="239">
        <v>27</v>
      </c>
      <c r="B189" s="240" t="s">
        <v>541</v>
      </c>
      <c r="C189" s="57" t="s">
        <v>66</v>
      </c>
      <c r="D189" s="58" t="s">
        <v>41</v>
      </c>
      <c r="E189" s="241">
        <v>44248</v>
      </c>
      <c r="F189" s="242" t="s">
        <v>559</v>
      </c>
      <c r="G189" s="245">
        <v>46003</v>
      </c>
      <c r="H189" s="58" t="s">
        <v>64</v>
      </c>
      <c r="I189" s="58" t="s">
        <v>566</v>
      </c>
      <c r="J189" s="57">
        <v>29</v>
      </c>
      <c r="K189" s="57">
        <v>58</v>
      </c>
    </row>
    <row r="190" spans="1:11" ht="25.95" customHeight="1" thickBot="1" x14ac:dyDescent="0.35">
      <c r="A190" s="277"/>
      <c r="B190" s="277" t="s">
        <v>541</v>
      </c>
      <c r="C190" s="277"/>
      <c r="D190" s="277" t="s">
        <v>41</v>
      </c>
      <c r="E190" s="277"/>
      <c r="F190" s="277" t="s">
        <v>559</v>
      </c>
      <c r="G190" s="277"/>
      <c r="H190" s="277"/>
      <c r="I190" s="277"/>
      <c r="J190" s="277"/>
      <c r="K190" s="277">
        <f>SUM(K186:K189)</f>
        <v>161</v>
      </c>
    </row>
    <row r="191" spans="1:11" ht="25.95" customHeight="1" outlineLevel="1" x14ac:dyDescent="0.3">
      <c r="A191" s="239">
        <v>17</v>
      </c>
      <c r="B191" s="240" t="s">
        <v>1338</v>
      </c>
      <c r="C191" s="57" t="s">
        <v>67</v>
      </c>
      <c r="D191" s="58" t="s">
        <v>1764</v>
      </c>
      <c r="E191" s="241">
        <v>45405</v>
      </c>
      <c r="F191" s="242" t="s">
        <v>1339</v>
      </c>
      <c r="G191" s="245">
        <v>45844</v>
      </c>
      <c r="H191" s="58" t="s">
        <v>64</v>
      </c>
      <c r="I191" s="58" t="s">
        <v>1335</v>
      </c>
      <c r="J191" s="57">
        <v>80</v>
      </c>
      <c r="K191" s="57">
        <v>160</v>
      </c>
    </row>
    <row r="192" spans="1:11" ht="25.95" customHeight="1" thickBot="1" x14ac:dyDescent="0.35">
      <c r="A192" s="277"/>
      <c r="B192" s="277" t="s">
        <v>1338</v>
      </c>
      <c r="C192" s="277"/>
      <c r="D192" s="277" t="s">
        <v>1764</v>
      </c>
      <c r="E192" s="277"/>
      <c r="F192" s="277" t="s">
        <v>1339</v>
      </c>
      <c r="G192" s="277"/>
      <c r="H192" s="277"/>
      <c r="I192" s="277"/>
      <c r="J192" s="277"/>
      <c r="K192" s="277">
        <v>160</v>
      </c>
    </row>
    <row r="193" spans="1:11" ht="25.95" customHeight="1" outlineLevel="1" x14ac:dyDescent="0.3">
      <c r="A193" s="239">
        <v>15</v>
      </c>
      <c r="B193" s="240" t="s">
        <v>1626</v>
      </c>
      <c r="C193" s="57" t="s">
        <v>66</v>
      </c>
      <c r="D193" s="58" t="s">
        <v>41</v>
      </c>
      <c r="E193" s="241">
        <v>45262</v>
      </c>
      <c r="F193" s="242">
        <v>6863776</v>
      </c>
      <c r="G193" s="245">
        <v>45675</v>
      </c>
      <c r="H193" s="58" t="s">
        <v>64</v>
      </c>
      <c r="I193" s="58" t="s">
        <v>566</v>
      </c>
      <c r="J193" s="57">
        <v>36</v>
      </c>
      <c r="K193" s="57">
        <v>72</v>
      </c>
    </row>
    <row r="194" spans="1:11" ht="25.95" customHeight="1" outlineLevel="1" x14ac:dyDescent="0.3">
      <c r="A194" s="239">
        <v>58</v>
      </c>
      <c r="B194" s="240" t="s">
        <v>1626</v>
      </c>
      <c r="C194" s="57" t="s">
        <v>66</v>
      </c>
      <c r="D194" s="58" t="s">
        <v>41</v>
      </c>
      <c r="E194" s="241">
        <v>45262</v>
      </c>
      <c r="F194" s="242" t="s">
        <v>1262</v>
      </c>
      <c r="G194" s="245">
        <v>45801</v>
      </c>
      <c r="H194" s="58" t="s">
        <v>8</v>
      </c>
      <c r="I194" s="58" t="s">
        <v>1018</v>
      </c>
      <c r="J194" s="57">
        <v>86</v>
      </c>
      <c r="K194" s="57">
        <v>86</v>
      </c>
    </row>
    <row r="195" spans="1:11" ht="25.95" customHeight="1" thickBot="1" x14ac:dyDescent="0.35">
      <c r="A195" s="277"/>
      <c r="B195" s="277" t="s">
        <v>1626</v>
      </c>
      <c r="C195" s="277"/>
      <c r="D195" s="277" t="s">
        <v>41</v>
      </c>
      <c r="E195" s="277"/>
      <c r="F195" s="277" t="s">
        <v>1262</v>
      </c>
      <c r="G195" s="277"/>
      <c r="H195" s="277"/>
      <c r="I195" s="277"/>
      <c r="J195" s="277"/>
      <c r="K195" s="277">
        <f>SUM(K193:K194)</f>
        <v>158</v>
      </c>
    </row>
    <row r="196" spans="1:11" ht="25.95" customHeight="1" outlineLevel="1" x14ac:dyDescent="0.3">
      <c r="A196" s="239">
        <v>7</v>
      </c>
      <c r="B196" s="240" t="s">
        <v>1313</v>
      </c>
      <c r="C196" s="57" t="s">
        <v>66</v>
      </c>
      <c r="D196" s="58" t="s">
        <v>1717</v>
      </c>
      <c r="E196" s="241">
        <v>45460</v>
      </c>
      <c r="F196" s="242">
        <v>7180781</v>
      </c>
      <c r="G196" s="245">
        <v>45808</v>
      </c>
      <c r="H196" s="58" t="s">
        <v>11</v>
      </c>
      <c r="I196" s="58" t="s">
        <v>1618</v>
      </c>
      <c r="J196" s="57">
        <v>11</v>
      </c>
      <c r="K196" s="57">
        <v>11</v>
      </c>
    </row>
    <row r="197" spans="1:11" ht="25.95" customHeight="1" outlineLevel="1" x14ac:dyDescent="0.3">
      <c r="A197" s="239">
        <v>11</v>
      </c>
      <c r="B197" s="240" t="s">
        <v>1313</v>
      </c>
      <c r="C197" s="57" t="s">
        <v>66</v>
      </c>
      <c r="D197" s="58" t="s">
        <v>1717</v>
      </c>
      <c r="E197" s="241">
        <v>45460</v>
      </c>
      <c r="F197" s="242" t="s">
        <v>1314</v>
      </c>
      <c r="G197" s="245">
        <v>45830</v>
      </c>
      <c r="H197" s="58" t="s">
        <v>11</v>
      </c>
      <c r="I197" s="58" t="s">
        <v>566</v>
      </c>
      <c r="J197" s="57">
        <v>26</v>
      </c>
      <c r="K197" s="57">
        <v>52</v>
      </c>
    </row>
    <row r="198" spans="1:11" ht="25.95" customHeight="1" outlineLevel="1" x14ac:dyDescent="0.3">
      <c r="A198" s="239">
        <v>19</v>
      </c>
      <c r="B198" s="240" t="s">
        <v>1313</v>
      </c>
      <c r="C198" s="57" t="s">
        <v>66</v>
      </c>
      <c r="D198" s="58" t="s">
        <v>1717</v>
      </c>
      <c r="E198" s="241">
        <v>45460</v>
      </c>
      <c r="F198" s="242" t="s">
        <v>1314</v>
      </c>
      <c r="G198" s="245">
        <v>45864</v>
      </c>
      <c r="H198" s="58" t="s">
        <v>64</v>
      </c>
      <c r="I198" s="58" t="s">
        <v>566</v>
      </c>
      <c r="J198" s="57">
        <v>31</v>
      </c>
      <c r="K198" s="57">
        <v>62</v>
      </c>
    </row>
    <row r="199" spans="1:11" ht="25.95" customHeight="1" outlineLevel="1" x14ac:dyDescent="0.3">
      <c r="A199" s="239">
        <v>17</v>
      </c>
      <c r="B199" s="240" t="s">
        <v>1313</v>
      </c>
      <c r="C199" s="57" t="s">
        <v>66</v>
      </c>
      <c r="D199" s="58" t="s">
        <v>1717</v>
      </c>
      <c r="E199" s="241">
        <v>45460</v>
      </c>
      <c r="F199" s="242" t="s">
        <v>1314</v>
      </c>
      <c r="G199" s="245">
        <v>45928</v>
      </c>
      <c r="H199" s="58" t="s">
        <v>11</v>
      </c>
      <c r="I199" s="58" t="s">
        <v>566</v>
      </c>
      <c r="J199" s="57">
        <v>27</v>
      </c>
      <c r="K199" s="57">
        <v>27</v>
      </c>
    </row>
    <row r="200" spans="1:11" ht="25.95" customHeight="1" outlineLevel="1" x14ac:dyDescent="0.3">
      <c r="A200" s="239">
        <v>21</v>
      </c>
      <c r="B200" s="240" t="s">
        <v>1313</v>
      </c>
      <c r="C200" s="57" t="s">
        <v>66</v>
      </c>
      <c r="D200" s="58" t="s">
        <v>1717</v>
      </c>
      <c r="E200" s="241">
        <v>45460</v>
      </c>
      <c r="F200" s="242" t="s">
        <v>1314</v>
      </c>
      <c r="G200" s="245">
        <v>46003</v>
      </c>
      <c r="H200" s="58" t="s">
        <v>64</v>
      </c>
      <c r="I200" s="58" t="s">
        <v>566</v>
      </c>
      <c r="J200" s="57">
        <v>29</v>
      </c>
      <c r="K200" s="57">
        <v>29</v>
      </c>
    </row>
    <row r="201" spans="1:11" ht="25.95" customHeight="1" thickBot="1" x14ac:dyDescent="0.35">
      <c r="A201" s="277"/>
      <c r="B201" s="277" t="s">
        <v>1313</v>
      </c>
      <c r="C201" s="277"/>
      <c r="D201" s="277" t="s">
        <v>1717</v>
      </c>
      <c r="E201" s="277"/>
      <c r="F201" s="277" t="s">
        <v>1314</v>
      </c>
      <c r="G201" s="277"/>
      <c r="H201" s="277"/>
      <c r="I201" s="277"/>
      <c r="J201" s="277"/>
      <c r="K201" s="277">
        <f>SUM(K196:K200)</f>
        <v>181</v>
      </c>
    </row>
    <row r="202" spans="1:11" ht="25.95" customHeight="1" outlineLevel="1" x14ac:dyDescent="0.3">
      <c r="A202" s="271">
        <v>11</v>
      </c>
      <c r="B202" s="88" t="s">
        <v>1710</v>
      </c>
      <c r="C202" s="20" t="s">
        <v>67</v>
      </c>
      <c r="D202" s="3" t="s">
        <v>688</v>
      </c>
      <c r="E202" s="272">
        <v>44728</v>
      </c>
      <c r="F202" s="273" t="s">
        <v>1367</v>
      </c>
      <c r="G202" s="272">
        <v>45857</v>
      </c>
      <c r="H202" s="3" t="s">
        <v>64</v>
      </c>
      <c r="I202" s="274" t="s">
        <v>730</v>
      </c>
      <c r="J202" s="180">
        <v>44</v>
      </c>
      <c r="K202" s="180">
        <v>88</v>
      </c>
    </row>
    <row r="203" spans="1:11" ht="25.95" customHeight="1" outlineLevel="1" x14ac:dyDescent="0.3">
      <c r="A203" s="271">
        <v>2</v>
      </c>
      <c r="B203" s="88" t="s">
        <v>1710</v>
      </c>
      <c r="C203" s="20" t="s">
        <v>67</v>
      </c>
      <c r="D203" s="3" t="s">
        <v>688</v>
      </c>
      <c r="E203" s="272">
        <v>44728</v>
      </c>
      <c r="F203" s="273" t="s">
        <v>1367</v>
      </c>
      <c r="G203" s="272">
        <v>45900</v>
      </c>
      <c r="H203" s="3" t="s">
        <v>11</v>
      </c>
      <c r="I203" s="274" t="s">
        <v>730</v>
      </c>
      <c r="J203" s="180">
        <v>13</v>
      </c>
      <c r="K203" s="180">
        <v>13</v>
      </c>
    </row>
    <row r="204" spans="1:11" ht="25.95" customHeight="1" outlineLevel="1" x14ac:dyDescent="0.3">
      <c r="A204" s="271">
        <v>5</v>
      </c>
      <c r="B204" s="88" t="s">
        <v>1710</v>
      </c>
      <c r="C204" s="20" t="s">
        <v>67</v>
      </c>
      <c r="D204" s="3" t="s">
        <v>688</v>
      </c>
      <c r="E204" s="272" t="s">
        <v>1521</v>
      </c>
      <c r="F204" s="273" t="s">
        <v>1367</v>
      </c>
      <c r="G204" s="272">
        <v>45928</v>
      </c>
      <c r="H204" s="3" t="s">
        <v>64</v>
      </c>
      <c r="I204" s="274" t="s">
        <v>509</v>
      </c>
      <c r="J204" s="180">
        <v>25</v>
      </c>
      <c r="K204" s="180">
        <v>25</v>
      </c>
    </row>
    <row r="205" spans="1:11" ht="25.95" customHeight="1" outlineLevel="1" x14ac:dyDescent="0.3">
      <c r="A205" s="271">
        <v>6</v>
      </c>
      <c r="B205" s="88" t="s">
        <v>1710</v>
      </c>
      <c r="C205" s="20" t="s">
        <v>67</v>
      </c>
      <c r="D205" s="3" t="s">
        <v>688</v>
      </c>
      <c r="E205" s="272" t="s">
        <v>1521</v>
      </c>
      <c r="F205" s="273" t="s">
        <v>1367</v>
      </c>
      <c r="G205" s="272">
        <v>45928</v>
      </c>
      <c r="H205" s="3" t="s">
        <v>11</v>
      </c>
      <c r="I205" s="274" t="s">
        <v>509</v>
      </c>
      <c r="J205" s="180">
        <v>27</v>
      </c>
      <c r="K205" s="180">
        <v>27</v>
      </c>
    </row>
    <row r="206" spans="1:11" ht="25.95" customHeight="1" thickBot="1" x14ac:dyDescent="0.35">
      <c r="A206" s="277"/>
      <c r="B206" s="277" t="s">
        <v>1710</v>
      </c>
      <c r="C206" s="277"/>
      <c r="D206" s="277" t="s">
        <v>688</v>
      </c>
      <c r="E206" s="277"/>
      <c r="F206" s="277" t="s">
        <v>1367</v>
      </c>
      <c r="G206" s="277"/>
      <c r="H206" s="277"/>
      <c r="I206" s="277"/>
      <c r="J206" s="277"/>
      <c r="K206" s="277">
        <f>SUM(K202:K205)</f>
        <v>153</v>
      </c>
    </row>
    <row r="207" spans="1:11" ht="25.95" customHeight="1" outlineLevel="1" x14ac:dyDescent="0.3">
      <c r="A207" s="271">
        <v>19</v>
      </c>
      <c r="B207" s="88" t="s">
        <v>1388</v>
      </c>
      <c r="C207" s="20" t="s">
        <v>66</v>
      </c>
      <c r="D207" s="3" t="s">
        <v>1767</v>
      </c>
      <c r="E207" s="272">
        <v>45580</v>
      </c>
      <c r="F207" s="273" t="s">
        <v>1389</v>
      </c>
      <c r="G207" s="272">
        <v>45858</v>
      </c>
      <c r="H207" s="3" t="s">
        <v>64</v>
      </c>
      <c r="I207" s="274" t="s">
        <v>730</v>
      </c>
      <c r="J207" s="180">
        <v>38</v>
      </c>
      <c r="K207" s="180">
        <v>76</v>
      </c>
    </row>
    <row r="208" spans="1:11" ht="25.95" customHeight="1" outlineLevel="1" x14ac:dyDescent="0.3">
      <c r="A208" s="271">
        <v>9</v>
      </c>
      <c r="B208" s="88" t="s">
        <v>1388</v>
      </c>
      <c r="C208" s="20" t="s">
        <v>66</v>
      </c>
      <c r="D208" s="3" t="s">
        <v>1767</v>
      </c>
      <c r="E208" s="272">
        <v>45580</v>
      </c>
      <c r="F208" s="273" t="s">
        <v>1389</v>
      </c>
      <c r="G208" s="272">
        <v>45871</v>
      </c>
      <c r="H208" s="3" t="s">
        <v>11</v>
      </c>
      <c r="I208" s="274" t="s">
        <v>1419</v>
      </c>
      <c r="J208" s="180">
        <v>13</v>
      </c>
      <c r="K208" s="180">
        <v>13</v>
      </c>
    </row>
    <row r="209" spans="1:11" ht="25.95" customHeight="1" outlineLevel="1" x14ac:dyDescent="0.3">
      <c r="A209" s="271">
        <v>20</v>
      </c>
      <c r="B209" s="88" t="s">
        <v>1388</v>
      </c>
      <c r="C209" s="20" t="s">
        <v>66</v>
      </c>
      <c r="D209" s="3" t="s">
        <v>1767</v>
      </c>
      <c r="E209" s="272">
        <v>45580</v>
      </c>
      <c r="F209" s="273" t="s">
        <v>1389</v>
      </c>
      <c r="G209" s="272">
        <v>45906</v>
      </c>
      <c r="H209" s="3" t="s">
        <v>64</v>
      </c>
      <c r="I209" s="274" t="s">
        <v>1478</v>
      </c>
      <c r="J209" s="180">
        <v>26</v>
      </c>
      <c r="K209" s="180">
        <v>52</v>
      </c>
    </row>
    <row r="210" spans="1:11" ht="25.95" customHeight="1" thickBot="1" x14ac:dyDescent="0.35">
      <c r="A210" s="277"/>
      <c r="B210" s="277" t="s">
        <v>1388</v>
      </c>
      <c r="C210" s="277"/>
      <c r="D210" s="277" t="s">
        <v>1767</v>
      </c>
      <c r="E210" s="277"/>
      <c r="F210" s="277" t="s">
        <v>1389</v>
      </c>
      <c r="G210" s="277"/>
      <c r="H210" s="277"/>
      <c r="I210" s="277"/>
      <c r="J210" s="277"/>
      <c r="K210" s="277">
        <f>SUM(K207:K209)</f>
        <v>141</v>
      </c>
    </row>
    <row r="211" spans="1:11" ht="25.95" customHeight="1" outlineLevel="1" x14ac:dyDescent="0.3">
      <c r="A211" s="291">
        <v>3</v>
      </c>
      <c r="B211" s="80" t="s">
        <v>1714</v>
      </c>
      <c r="C211" s="20" t="s">
        <v>67</v>
      </c>
      <c r="D211" s="3" t="s">
        <v>1663</v>
      </c>
      <c r="E211" s="189">
        <v>45525</v>
      </c>
      <c r="F211" s="190" t="s">
        <v>1353</v>
      </c>
      <c r="G211" s="292">
        <v>45850</v>
      </c>
      <c r="H211" s="3" t="s">
        <v>11</v>
      </c>
      <c r="I211" s="274" t="s">
        <v>1063</v>
      </c>
      <c r="J211" s="180">
        <v>13</v>
      </c>
      <c r="K211" s="180">
        <v>13</v>
      </c>
    </row>
    <row r="212" spans="1:11" ht="25.95" customHeight="1" outlineLevel="1" x14ac:dyDescent="0.3">
      <c r="A212" s="291">
        <v>4</v>
      </c>
      <c r="B212" s="80" t="s">
        <v>1714</v>
      </c>
      <c r="C212" s="20" t="s">
        <v>67</v>
      </c>
      <c r="D212" s="3" t="s">
        <v>1663</v>
      </c>
      <c r="E212" s="189">
        <v>45525</v>
      </c>
      <c r="F212" s="190" t="s">
        <v>1353</v>
      </c>
      <c r="G212" s="292">
        <v>45857</v>
      </c>
      <c r="H212" s="3" t="s">
        <v>64</v>
      </c>
      <c r="I212" s="274" t="s">
        <v>730</v>
      </c>
      <c r="J212" s="180">
        <v>44</v>
      </c>
      <c r="K212" s="180">
        <v>88</v>
      </c>
    </row>
    <row r="213" spans="1:11" ht="25.95" customHeight="1" outlineLevel="1" x14ac:dyDescent="0.3">
      <c r="A213" s="291">
        <v>6</v>
      </c>
      <c r="B213" s="80" t="s">
        <v>1714</v>
      </c>
      <c r="C213" s="20" t="s">
        <v>67</v>
      </c>
      <c r="D213" s="3" t="s">
        <v>1663</v>
      </c>
      <c r="E213" s="189">
        <v>45525</v>
      </c>
      <c r="F213" s="190" t="s">
        <v>1353</v>
      </c>
      <c r="G213" s="292">
        <v>45906</v>
      </c>
      <c r="H213" s="3" t="s">
        <v>64</v>
      </c>
      <c r="I213" s="274" t="s">
        <v>1478</v>
      </c>
      <c r="J213" s="180">
        <v>26</v>
      </c>
      <c r="K213" s="180">
        <v>52</v>
      </c>
    </row>
    <row r="214" spans="1:11" ht="25.95" customHeight="1" thickBot="1" x14ac:dyDescent="0.35">
      <c r="A214" s="277"/>
      <c r="B214" s="277" t="s">
        <v>1714</v>
      </c>
      <c r="C214" s="277"/>
      <c r="D214" s="277" t="s">
        <v>1663</v>
      </c>
      <c r="E214" s="277"/>
      <c r="F214" s="277" t="s">
        <v>1353</v>
      </c>
      <c r="G214" s="277"/>
      <c r="H214" s="277"/>
      <c r="I214" s="277"/>
      <c r="J214" s="277"/>
      <c r="K214" s="277">
        <f>SUM(K212:K213)</f>
        <v>140</v>
      </c>
    </row>
    <row r="215" spans="1:11" ht="25.95" customHeight="1" outlineLevel="1" x14ac:dyDescent="0.3">
      <c r="A215" s="290">
        <v>5</v>
      </c>
      <c r="B215" s="80" t="s">
        <v>1729</v>
      </c>
      <c r="C215" s="20" t="s">
        <v>67</v>
      </c>
      <c r="D215" s="3" t="s">
        <v>68</v>
      </c>
      <c r="E215" s="189">
        <v>45567</v>
      </c>
      <c r="F215" s="190" t="s">
        <v>1540</v>
      </c>
      <c r="G215" s="272">
        <v>45941</v>
      </c>
      <c r="H215" s="10" t="s">
        <v>64</v>
      </c>
      <c r="I215" s="274" t="s">
        <v>1563</v>
      </c>
      <c r="J215" s="180">
        <v>36</v>
      </c>
      <c r="K215" s="180">
        <v>72</v>
      </c>
    </row>
    <row r="216" spans="1:11" ht="25.95" customHeight="1" outlineLevel="1" x14ac:dyDescent="0.3">
      <c r="A216" s="291">
        <v>5</v>
      </c>
      <c r="B216" s="80" t="s">
        <v>1729</v>
      </c>
      <c r="C216" s="20" t="s">
        <v>67</v>
      </c>
      <c r="D216" s="3" t="s">
        <v>68</v>
      </c>
      <c r="E216" s="189">
        <v>45567</v>
      </c>
      <c r="F216" s="190" t="s">
        <v>1540</v>
      </c>
      <c r="G216" s="292">
        <v>45942</v>
      </c>
      <c r="H216" s="3" t="s">
        <v>64</v>
      </c>
      <c r="I216" s="274" t="s">
        <v>1563</v>
      </c>
      <c r="J216" s="180">
        <v>34</v>
      </c>
      <c r="K216" s="180">
        <v>68</v>
      </c>
    </row>
    <row r="217" spans="1:11" ht="25.95" customHeight="1" thickBot="1" x14ac:dyDescent="0.35">
      <c r="A217" s="277"/>
      <c r="B217" s="277" t="s">
        <v>1729</v>
      </c>
      <c r="C217" s="277"/>
      <c r="D217" s="277" t="s">
        <v>68</v>
      </c>
      <c r="E217" s="277"/>
      <c r="F217" s="277" t="s">
        <v>1540</v>
      </c>
      <c r="G217" s="277"/>
      <c r="H217" s="277"/>
      <c r="I217" s="277"/>
      <c r="J217" s="277"/>
      <c r="K217" s="277">
        <f>SUM(K215:K216)</f>
        <v>140</v>
      </c>
    </row>
    <row r="218" spans="1:11" ht="25.95" customHeight="1" outlineLevel="1" x14ac:dyDescent="0.3">
      <c r="A218" s="291">
        <v>28</v>
      </c>
      <c r="B218" s="80" t="s">
        <v>1711</v>
      </c>
      <c r="C218" s="20" t="s">
        <v>66</v>
      </c>
      <c r="D218" s="3" t="s">
        <v>819</v>
      </c>
      <c r="E218" s="189">
        <v>45400</v>
      </c>
      <c r="F218" s="190" t="s">
        <v>1375</v>
      </c>
      <c r="G218" s="292">
        <v>45857</v>
      </c>
      <c r="H218" s="3" t="s">
        <v>64</v>
      </c>
      <c r="I218" s="274" t="s">
        <v>730</v>
      </c>
      <c r="J218" s="180">
        <v>44</v>
      </c>
      <c r="K218" s="180">
        <v>88</v>
      </c>
    </row>
    <row r="219" spans="1:11" ht="25.95" customHeight="1" outlineLevel="1" x14ac:dyDescent="0.3">
      <c r="A219" s="291">
        <v>24</v>
      </c>
      <c r="B219" s="80" t="s">
        <v>1711</v>
      </c>
      <c r="C219" s="20" t="s">
        <v>66</v>
      </c>
      <c r="D219" s="3" t="s">
        <v>819</v>
      </c>
      <c r="E219" s="189">
        <v>45400</v>
      </c>
      <c r="F219" s="190" t="s">
        <v>1375</v>
      </c>
      <c r="G219" s="292">
        <v>45858</v>
      </c>
      <c r="H219" s="3" t="s">
        <v>64</v>
      </c>
      <c r="I219" s="274" t="s">
        <v>730</v>
      </c>
      <c r="J219" s="180">
        <v>38</v>
      </c>
      <c r="K219" s="180">
        <v>38</v>
      </c>
    </row>
    <row r="220" spans="1:11" ht="25.95" customHeight="1" outlineLevel="1" x14ac:dyDescent="0.3">
      <c r="A220" s="291">
        <v>7</v>
      </c>
      <c r="B220" s="80" t="s">
        <v>1711</v>
      </c>
      <c r="C220" s="20" t="s">
        <v>66</v>
      </c>
      <c r="D220" s="3" t="s">
        <v>819</v>
      </c>
      <c r="E220" s="189">
        <v>45400</v>
      </c>
      <c r="F220" s="190" t="s">
        <v>1375</v>
      </c>
      <c r="G220" s="292">
        <v>45900</v>
      </c>
      <c r="H220" s="3" t="s">
        <v>11</v>
      </c>
      <c r="I220" s="274" t="s">
        <v>730</v>
      </c>
      <c r="J220" s="180">
        <v>13</v>
      </c>
      <c r="K220" s="180">
        <v>13</v>
      </c>
    </row>
    <row r="221" spans="1:11" ht="25.95" customHeight="1" thickBot="1" x14ac:dyDescent="0.35">
      <c r="A221" s="277"/>
      <c r="B221" s="277" t="s">
        <v>1711</v>
      </c>
      <c r="C221" s="277"/>
      <c r="D221" s="277" t="s">
        <v>819</v>
      </c>
      <c r="E221" s="277"/>
      <c r="F221" s="277" t="s">
        <v>1375</v>
      </c>
      <c r="G221" s="277"/>
      <c r="H221" s="277"/>
      <c r="I221" s="277"/>
      <c r="J221" s="277"/>
      <c r="K221" s="277">
        <f>SUM(K218:K220)</f>
        <v>139</v>
      </c>
    </row>
    <row r="222" spans="1:11" ht="25.95" customHeight="1" outlineLevel="1" x14ac:dyDescent="0.3">
      <c r="A222" s="291">
        <v>33</v>
      </c>
      <c r="B222" s="80" t="s">
        <v>1254</v>
      </c>
      <c r="C222" s="20" t="s">
        <v>67</v>
      </c>
      <c r="D222" s="3" t="s">
        <v>72</v>
      </c>
      <c r="E222" s="189">
        <v>44984</v>
      </c>
      <c r="F222" s="190" t="s">
        <v>1255</v>
      </c>
      <c r="G222" s="292">
        <v>45801</v>
      </c>
      <c r="H222" s="3" t="s">
        <v>8</v>
      </c>
      <c r="I222" s="274" t="s">
        <v>1018</v>
      </c>
      <c r="J222" s="180">
        <v>86</v>
      </c>
      <c r="K222" s="180">
        <v>86</v>
      </c>
    </row>
    <row r="223" spans="1:11" ht="25.95" customHeight="1" outlineLevel="1" x14ac:dyDescent="0.3">
      <c r="A223" s="291">
        <v>9</v>
      </c>
      <c r="B223" s="80" t="s">
        <v>1254</v>
      </c>
      <c r="C223" s="20" t="s">
        <v>67</v>
      </c>
      <c r="D223" s="3" t="s">
        <v>72</v>
      </c>
      <c r="E223" s="189">
        <v>44984</v>
      </c>
      <c r="F223" s="190">
        <v>6732982</v>
      </c>
      <c r="G223" s="292">
        <v>45879</v>
      </c>
      <c r="H223" s="3" t="s">
        <v>64</v>
      </c>
      <c r="I223" s="274" t="s">
        <v>426</v>
      </c>
      <c r="J223" s="180">
        <v>25</v>
      </c>
      <c r="K223" s="180">
        <v>25</v>
      </c>
    </row>
    <row r="224" spans="1:11" ht="25.95" customHeight="1" outlineLevel="1" x14ac:dyDescent="0.3">
      <c r="A224" s="291">
        <v>11</v>
      </c>
      <c r="B224" s="80" t="s">
        <v>1254</v>
      </c>
      <c r="C224" s="20" t="s">
        <v>67</v>
      </c>
      <c r="D224" s="3" t="s">
        <v>72</v>
      </c>
      <c r="E224" s="189">
        <v>44984</v>
      </c>
      <c r="F224" s="190">
        <v>6732982</v>
      </c>
      <c r="G224" s="292">
        <v>45879</v>
      </c>
      <c r="H224" s="3" t="s">
        <v>64</v>
      </c>
      <c r="I224" s="274" t="s">
        <v>426</v>
      </c>
      <c r="J224" s="180">
        <v>28</v>
      </c>
      <c r="K224" s="180">
        <v>28</v>
      </c>
    </row>
    <row r="225" spans="1:11" ht="25.95" customHeight="1" thickBot="1" x14ac:dyDescent="0.35">
      <c r="A225" s="277"/>
      <c r="B225" s="277" t="s">
        <v>1254</v>
      </c>
      <c r="C225" s="277"/>
      <c r="D225" s="277" t="s">
        <v>72</v>
      </c>
      <c r="E225" s="277"/>
      <c r="F225" s="277">
        <v>6732982</v>
      </c>
      <c r="G225" s="277"/>
      <c r="H225" s="277"/>
      <c r="I225" s="277"/>
      <c r="J225" s="277"/>
      <c r="K225" s="277">
        <f>SUM(K222:K224)</f>
        <v>139</v>
      </c>
    </row>
    <row r="226" spans="1:11" ht="25.95" customHeight="1" outlineLevel="1" x14ac:dyDescent="0.3">
      <c r="A226" s="291">
        <v>61</v>
      </c>
      <c r="B226" s="80" t="s">
        <v>1425</v>
      </c>
      <c r="C226" s="20" t="s">
        <v>66</v>
      </c>
      <c r="D226" s="3" t="s">
        <v>84</v>
      </c>
      <c r="E226" s="189">
        <v>45180</v>
      </c>
      <c r="F226" s="190" t="s">
        <v>1331</v>
      </c>
      <c r="G226" s="292">
        <v>45843</v>
      </c>
      <c r="H226" s="3" t="s">
        <v>64</v>
      </c>
      <c r="I226" s="274" t="s">
        <v>1696</v>
      </c>
      <c r="J226" s="180">
        <v>83</v>
      </c>
      <c r="K226" s="180">
        <v>83</v>
      </c>
    </row>
    <row r="227" spans="1:11" ht="25.95" customHeight="1" outlineLevel="1" x14ac:dyDescent="0.3">
      <c r="A227" s="291">
        <v>19</v>
      </c>
      <c r="B227" s="80" t="s">
        <v>1425</v>
      </c>
      <c r="C227" s="20" t="s">
        <v>66</v>
      </c>
      <c r="D227" s="3" t="s">
        <v>84</v>
      </c>
      <c r="E227" s="189">
        <v>45180</v>
      </c>
      <c r="F227" s="190">
        <v>6858283</v>
      </c>
      <c r="G227" s="292">
        <v>45879</v>
      </c>
      <c r="H227" s="3" t="s">
        <v>64</v>
      </c>
      <c r="I227" s="274" t="s">
        <v>426</v>
      </c>
      <c r="J227" s="180">
        <v>25</v>
      </c>
      <c r="K227" s="180">
        <v>25</v>
      </c>
    </row>
    <row r="228" spans="1:11" ht="25.95" customHeight="1" outlineLevel="1" x14ac:dyDescent="0.3">
      <c r="A228" s="291">
        <v>21</v>
      </c>
      <c r="B228" s="80" t="s">
        <v>1425</v>
      </c>
      <c r="C228" s="20" t="s">
        <v>66</v>
      </c>
      <c r="D228" s="3" t="s">
        <v>84</v>
      </c>
      <c r="E228" s="189">
        <v>45180</v>
      </c>
      <c r="F228" s="190">
        <v>6858283</v>
      </c>
      <c r="G228" s="292">
        <v>45879</v>
      </c>
      <c r="H228" s="3" t="s">
        <v>64</v>
      </c>
      <c r="I228" s="274" t="s">
        <v>426</v>
      </c>
      <c r="J228" s="180">
        <v>28</v>
      </c>
      <c r="K228" s="180">
        <v>28</v>
      </c>
    </row>
    <row r="229" spans="1:11" ht="25.95" customHeight="1" thickBot="1" x14ac:dyDescent="0.35">
      <c r="A229" s="277"/>
      <c r="B229" s="277" t="s">
        <v>1425</v>
      </c>
      <c r="C229" s="277"/>
      <c r="D229" s="277" t="s">
        <v>84</v>
      </c>
      <c r="E229" s="277"/>
      <c r="F229" s="277">
        <v>6858283</v>
      </c>
      <c r="G229" s="277"/>
      <c r="H229" s="277"/>
      <c r="I229" s="277"/>
      <c r="J229" s="277"/>
      <c r="K229" s="277">
        <f>SUM(K226:K228)</f>
        <v>136</v>
      </c>
    </row>
    <row r="230" spans="1:11" ht="25.95" customHeight="1" outlineLevel="1" x14ac:dyDescent="0.3">
      <c r="A230" s="291">
        <v>33</v>
      </c>
      <c r="B230" s="80" t="s">
        <v>1277</v>
      </c>
      <c r="C230" s="20" t="s">
        <v>66</v>
      </c>
      <c r="D230" s="3" t="s">
        <v>44</v>
      </c>
      <c r="E230" s="189">
        <v>45110</v>
      </c>
      <c r="F230" s="190" t="s">
        <v>1264</v>
      </c>
      <c r="G230" s="292">
        <v>45787</v>
      </c>
      <c r="H230" s="3" t="s">
        <v>64</v>
      </c>
      <c r="I230" s="274" t="s">
        <v>1674</v>
      </c>
      <c r="J230" s="180">
        <v>38</v>
      </c>
      <c r="K230" s="180">
        <v>38</v>
      </c>
    </row>
    <row r="231" spans="1:11" ht="25.95" customHeight="1" outlineLevel="1" x14ac:dyDescent="0.3">
      <c r="A231" s="291">
        <v>65</v>
      </c>
      <c r="B231" s="80" t="s">
        <v>1277</v>
      </c>
      <c r="C231" s="20" t="s">
        <v>66</v>
      </c>
      <c r="D231" s="3" t="s">
        <v>44</v>
      </c>
      <c r="E231" s="189">
        <v>45110</v>
      </c>
      <c r="F231" s="190" t="s">
        <v>1264</v>
      </c>
      <c r="G231" s="292">
        <v>45801</v>
      </c>
      <c r="H231" s="3" t="s">
        <v>8</v>
      </c>
      <c r="I231" s="274" t="s">
        <v>1018</v>
      </c>
      <c r="J231" s="180">
        <v>86</v>
      </c>
      <c r="K231" s="180">
        <v>86</v>
      </c>
    </row>
    <row r="232" spans="1:11" ht="25.95" customHeight="1" outlineLevel="1" x14ac:dyDescent="0.3">
      <c r="A232" s="291">
        <v>10</v>
      </c>
      <c r="B232" s="80" t="s">
        <v>1277</v>
      </c>
      <c r="C232" s="20" t="s">
        <v>66</v>
      </c>
      <c r="D232" s="3" t="s">
        <v>44</v>
      </c>
      <c r="E232" s="189">
        <v>45110</v>
      </c>
      <c r="F232" s="190" t="s">
        <v>1264</v>
      </c>
      <c r="G232" s="292">
        <v>45970</v>
      </c>
      <c r="H232" s="3" t="s">
        <v>11</v>
      </c>
      <c r="I232" s="274" t="s">
        <v>1094</v>
      </c>
      <c r="J232" s="180">
        <v>10</v>
      </c>
      <c r="K232" s="180">
        <v>10</v>
      </c>
    </row>
    <row r="233" spans="1:11" ht="25.95" customHeight="1" thickBot="1" x14ac:dyDescent="0.35">
      <c r="A233" s="277"/>
      <c r="B233" s="277" t="s">
        <v>1277</v>
      </c>
      <c r="C233" s="277"/>
      <c r="D233" s="277" t="s">
        <v>44</v>
      </c>
      <c r="E233" s="277"/>
      <c r="F233" s="277" t="s">
        <v>1264</v>
      </c>
      <c r="G233" s="277"/>
      <c r="H233" s="277"/>
      <c r="I233" s="277"/>
      <c r="J233" s="277"/>
      <c r="K233" s="277">
        <f>SUM(K230:K232)</f>
        <v>134</v>
      </c>
    </row>
    <row r="234" spans="1:11" ht="25.95" customHeight="1" outlineLevel="1" x14ac:dyDescent="0.3">
      <c r="A234" s="291">
        <v>11</v>
      </c>
      <c r="B234" s="80" t="s">
        <v>1701</v>
      </c>
      <c r="C234" s="20" t="s">
        <v>66</v>
      </c>
      <c r="D234" s="3" t="s">
        <v>41</v>
      </c>
      <c r="E234" s="189">
        <v>45281</v>
      </c>
      <c r="F234" s="190" t="s">
        <v>1290</v>
      </c>
      <c r="G234" s="292">
        <v>45794</v>
      </c>
      <c r="H234" s="3" t="s">
        <v>11</v>
      </c>
      <c r="I234" s="274" t="s">
        <v>1685</v>
      </c>
      <c r="J234" s="180">
        <v>19</v>
      </c>
      <c r="K234" s="180">
        <v>19</v>
      </c>
    </row>
    <row r="235" spans="1:11" ht="25.95" customHeight="1" outlineLevel="1" x14ac:dyDescent="0.3">
      <c r="A235" s="291">
        <v>47</v>
      </c>
      <c r="B235" s="80" t="s">
        <v>1701</v>
      </c>
      <c r="C235" s="20" t="s">
        <v>66</v>
      </c>
      <c r="D235" s="3" t="s">
        <v>41</v>
      </c>
      <c r="E235" s="189">
        <v>45281</v>
      </c>
      <c r="F235" s="190" t="s">
        <v>1290</v>
      </c>
      <c r="G235" s="292">
        <v>45802</v>
      </c>
      <c r="H235" s="3" t="s">
        <v>64</v>
      </c>
      <c r="I235" s="274" t="s">
        <v>1018</v>
      </c>
      <c r="J235" s="180">
        <v>71</v>
      </c>
      <c r="K235" s="180">
        <v>71</v>
      </c>
    </row>
    <row r="236" spans="1:11" ht="25.95" customHeight="1" outlineLevel="1" x14ac:dyDescent="0.3">
      <c r="A236" s="291">
        <v>29</v>
      </c>
      <c r="B236" s="80" t="s">
        <v>1701</v>
      </c>
      <c r="C236" s="20" t="s">
        <v>66</v>
      </c>
      <c r="D236" s="3" t="s">
        <v>41</v>
      </c>
      <c r="E236" s="189">
        <v>45281</v>
      </c>
      <c r="F236" s="190" t="s">
        <v>1290</v>
      </c>
      <c r="G236" s="292">
        <v>45885</v>
      </c>
      <c r="H236" s="3" t="s">
        <v>64</v>
      </c>
      <c r="I236" s="274" t="s">
        <v>1434</v>
      </c>
      <c r="J236" s="180">
        <v>43</v>
      </c>
      <c r="K236" s="180">
        <v>43</v>
      </c>
    </row>
    <row r="237" spans="1:11" ht="25.95" customHeight="1" thickBot="1" x14ac:dyDescent="0.35">
      <c r="A237" s="277"/>
      <c r="B237" s="277" t="s">
        <v>1701</v>
      </c>
      <c r="C237" s="277"/>
      <c r="D237" s="277" t="s">
        <v>41</v>
      </c>
      <c r="E237" s="277"/>
      <c r="F237" s="277" t="s">
        <v>1290</v>
      </c>
      <c r="G237" s="277"/>
      <c r="H237" s="277"/>
      <c r="I237" s="277"/>
      <c r="J237" s="277"/>
      <c r="K237" s="277">
        <f>SUM(K234:K236)</f>
        <v>133</v>
      </c>
    </row>
    <row r="238" spans="1:11" ht="25.95" customHeight="1" outlineLevel="1" x14ac:dyDescent="0.3">
      <c r="A238" s="291">
        <v>10</v>
      </c>
      <c r="B238" s="80" t="s">
        <v>1662</v>
      </c>
      <c r="C238" s="20" t="s">
        <v>67</v>
      </c>
      <c r="D238" s="3" t="s">
        <v>1663</v>
      </c>
      <c r="E238" s="189">
        <v>45180</v>
      </c>
      <c r="F238" s="190" t="s">
        <v>1664</v>
      </c>
      <c r="G238" s="292">
        <v>45773</v>
      </c>
      <c r="H238" s="3" t="s">
        <v>64</v>
      </c>
      <c r="I238" s="274" t="s">
        <v>996</v>
      </c>
      <c r="J238" s="180">
        <v>42</v>
      </c>
      <c r="K238" s="180">
        <v>42</v>
      </c>
    </row>
    <row r="239" spans="1:11" ht="25.95" customHeight="1" outlineLevel="1" x14ac:dyDescent="0.3">
      <c r="A239" s="291">
        <v>9</v>
      </c>
      <c r="B239" s="80" t="s">
        <v>1662</v>
      </c>
      <c r="C239" s="20" t="s">
        <v>67</v>
      </c>
      <c r="D239" s="3" t="s">
        <v>1663</v>
      </c>
      <c r="E239" s="189">
        <v>45180</v>
      </c>
      <c r="F239" s="190" t="s">
        <v>1664</v>
      </c>
      <c r="G239" s="292">
        <v>45774</v>
      </c>
      <c r="H239" s="3" t="s">
        <v>64</v>
      </c>
      <c r="I239" s="274" t="s">
        <v>996</v>
      </c>
      <c r="J239" s="180">
        <v>42</v>
      </c>
      <c r="K239" s="180">
        <v>84</v>
      </c>
    </row>
    <row r="240" spans="1:11" ht="25.95" customHeight="1" thickBot="1" x14ac:dyDescent="0.35">
      <c r="A240" s="277"/>
      <c r="B240" s="277" t="s">
        <v>1662</v>
      </c>
      <c r="C240" s="277"/>
      <c r="D240" s="277" t="s">
        <v>1663</v>
      </c>
      <c r="E240" s="277"/>
      <c r="F240" s="277" t="s">
        <v>1664</v>
      </c>
      <c r="G240" s="277"/>
      <c r="H240" s="277"/>
      <c r="I240" s="277"/>
      <c r="J240" s="277"/>
      <c r="K240" s="277">
        <f>SUM(K238:K239)</f>
        <v>126</v>
      </c>
    </row>
    <row r="241" spans="1:11" ht="25.95" customHeight="1" outlineLevel="1" x14ac:dyDescent="0.3">
      <c r="A241" s="291">
        <v>8</v>
      </c>
      <c r="B241" s="80" t="s">
        <v>1444</v>
      </c>
      <c r="C241" s="20" t="s">
        <v>67</v>
      </c>
      <c r="D241" s="3" t="s">
        <v>1769</v>
      </c>
      <c r="E241" s="189">
        <v>45485</v>
      </c>
      <c r="F241" s="190" t="s">
        <v>1445</v>
      </c>
      <c r="G241" s="292">
        <v>45892</v>
      </c>
      <c r="H241" s="3" t="s">
        <v>64</v>
      </c>
      <c r="I241" s="274" t="s">
        <v>1453</v>
      </c>
      <c r="J241" s="180">
        <v>50</v>
      </c>
      <c r="K241" s="180">
        <v>100</v>
      </c>
    </row>
    <row r="242" spans="1:11" ht="25.95" customHeight="1" outlineLevel="1" x14ac:dyDescent="0.3">
      <c r="A242" s="291">
        <v>4</v>
      </c>
      <c r="B242" s="80" t="s">
        <v>1444</v>
      </c>
      <c r="C242" s="20" t="s">
        <v>67</v>
      </c>
      <c r="D242" s="3" t="s">
        <v>1769</v>
      </c>
      <c r="E242" s="189">
        <v>45485</v>
      </c>
      <c r="F242" s="190" t="s">
        <v>1445</v>
      </c>
      <c r="G242" s="292">
        <v>45906</v>
      </c>
      <c r="H242" s="3" t="s">
        <v>64</v>
      </c>
      <c r="I242" s="274" t="s">
        <v>1478</v>
      </c>
      <c r="J242" s="180">
        <v>26</v>
      </c>
      <c r="K242" s="180">
        <v>26</v>
      </c>
    </row>
    <row r="243" spans="1:11" ht="25.95" customHeight="1" thickBot="1" x14ac:dyDescent="0.35">
      <c r="A243" s="277"/>
      <c r="B243" s="277" t="s">
        <v>1444</v>
      </c>
      <c r="C243" s="277"/>
      <c r="D243" s="277" t="s">
        <v>1769</v>
      </c>
      <c r="E243" s="277"/>
      <c r="F243" s="277" t="s">
        <v>1445</v>
      </c>
      <c r="G243" s="277"/>
      <c r="H243" s="277"/>
      <c r="I243" s="277"/>
      <c r="J243" s="277"/>
      <c r="K243" s="277">
        <f>SUM(K241:K242)</f>
        <v>126</v>
      </c>
    </row>
    <row r="244" spans="1:11" ht="25.95" customHeight="1" outlineLevel="1" x14ac:dyDescent="0.3">
      <c r="A244" s="291">
        <v>3</v>
      </c>
      <c r="B244" s="80" t="s">
        <v>1621</v>
      </c>
      <c r="C244" s="20" t="s">
        <v>67</v>
      </c>
      <c r="D244" s="3" t="s">
        <v>68</v>
      </c>
      <c r="E244" s="189">
        <v>45212</v>
      </c>
      <c r="F244" s="190">
        <v>6865041</v>
      </c>
      <c r="G244" s="292">
        <v>45675</v>
      </c>
      <c r="H244" s="3" t="s">
        <v>64</v>
      </c>
      <c r="I244" s="274" t="s">
        <v>566</v>
      </c>
      <c r="J244" s="180">
        <v>36</v>
      </c>
      <c r="K244" s="180">
        <v>72</v>
      </c>
    </row>
    <row r="245" spans="1:11" ht="25.95" customHeight="1" outlineLevel="1" x14ac:dyDescent="0.3">
      <c r="A245" s="291">
        <v>4</v>
      </c>
      <c r="B245" s="80" t="s">
        <v>1621</v>
      </c>
      <c r="C245" s="20" t="s">
        <v>67</v>
      </c>
      <c r="D245" s="3" t="s">
        <v>68</v>
      </c>
      <c r="E245" s="189" t="s">
        <v>1647</v>
      </c>
      <c r="F245" s="190">
        <v>6865041</v>
      </c>
      <c r="G245" s="292">
        <v>45724</v>
      </c>
      <c r="H245" s="3" t="s">
        <v>11</v>
      </c>
      <c r="I245" s="274" t="s">
        <v>426</v>
      </c>
      <c r="J245" s="180">
        <v>14</v>
      </c>
      <c r="K245" s="180">
        <v>14</v>
      </c>
    </row>
    <row r="246" spans="1:11" ht="25.95" customHeight="1" outlineLevel="1" x14ac:dyDescent="0.3">
      <c r="A246" s="291">
        <v>7</v>
      </c>
      <c r="B246" s="80" t="s">
        <v>1621</v>
      </c>
      <c r="C246" s="20" t="s">
        <v>67</v>
      </c>
      <c r="D246" s="3" t="s">
        <v>68</v>
      </c>
      <c r="E246" s="189">
        <v>45212</v>
      </c>
      <c r="F246" s="190" t="s">
        <v>1398</v>
      </c>
      <c r="G246" s="292">
        <v>45864</v>
      </c>
      <c r="H246" s="3" t="s">
        <v>64</v>
      </c>
      <c r="I246" s="274" t="s">
        <v>566</v>
      </c>
      <c r="J246" s="180">
        <v>31</v>
      </c>
      <c r="K246" s="180">
        <v>31</v>
      </c>
    </row>
    <row r="247" spans="1:11" ht="25.95" customHeight="1" thickBot="1" x14ac:dyDescent="0.35">
      <c r="A247" s="277"/>
      <c r="B247" s="277" t="s">
        <v>1621</v>
      </c>
      <c r="C247" s="277"/>
      <c r="D247" s="277" t="s">
        <v>68</v>
      </c>
      <c r="E247" s="277"/>
      <c r="F247" s="277" t="s">
        <v>1398</v>
      </c>
      <c r="G247" s="277"/>
      <c r="H247" s="277"/>
      <c r="I247" s="277"/>
      <c r="J247" s="277"/>
      <c r="K247" s="277">
        <f>SUM(K244:K246)</f>
        <v>117</v>
      </c>
    </row>
    <row r="248" spans="1:11" ht="25.95" customHeight="1" outlineLevel="1" x14ac:dyDescent="0.3">
      <c r="A248" s="291">
        <v>5</v>
      </c>
      <c r="B248" s="80" t="s">
        <v>1424</v>
      </c>
      <c r="C248" s="20" t="s">
        <v>67</v>
      </c>
      <c r="D248" s="3" t="s">
        <v>41</v>
      </c>
      <c r="E248" s="189">
        <v>45281</v>
      </c>
      <c r="F248" s="190">
        <v>6863305</v>
      </c>
      <c r="G248" s="292">
        <v>45879</v>
      </c>
      <c r="H248" s="3" t="s">
        <v>64</v>
      </c>
      <c r="I248" s="274" t="s">
        <v>426</v>
      </c>
      <c r="J248" s="180">
        <v>25</v>
      </c>
      <c r="K248" s="180">
        <v>25</v>
      </c>
    </row>
    <row r="249" spans="1:11" ht="25.95" customHeight="1" outlineLevel="1" x14ac:dyDescent="0.3">
      <c r="A249" s="291">
        <v>6</v>
      </c>
      <c r="B249" s="80" t="s">
        <v>1424</v>
      </c>
      <c r="C249" s="20" t="s">
        <v>67</v>
      </c>
      <c r="D249" s="3" t="s">
        <v>41</v>
      </c>
      <c r="E249" s="189">
        <v>45281</v>
      </c>
      <c r="F249" s="190" t="s">
        <v>1433</v>
      </c>
      <c r="G249" s="292">
        <v>45885</v>
      </c>
      <c r="H249" s="3" t="s">
        <v>64</v>
      </c>
      <c r="I249" s="274" t="s">
        <v>1434</v>
      </c>
      <c r="J249" s="180">
        <v>43</v>
      </c>
      <c r="K249" s="180">
        <v>43</v>
      </c>
    </row>
    <row r="250" spans="1:11" ht="25.95" customHeight="1" outlineLevel="1" x14ac:dyDescent="0.3">
      <c r="A250" s="291">
        <v>7</v>
      </c>
      <c r="B250" s="80" t="s">
        <v>1424</v>
      </c>
      <c r="C250" s="20" t="s">
        <v>67</v>
      </c>
      <c r="D250" s="3" t="s">
        <v>41</v>
      </c>
      <c r="E250" s="189">
        <v>45281</v>
      </c>
      <c r="F250" s="190" t="s">
        <v>1433</v>
      </c>
      <c r="G250" s="292">
        <v>45886</v>
      </c>
      <c r="H250" s="3" t="s">
        <v>64</v>
      </c>
      <c r="I250" s="274" t="s">
        <v>1434</v>
      </c>
      <c r="J250" s="180">
        <v>44</v>
      </c>
      <c r="K250" s="180">
        <v>44</v>
      </c>
    </row>
    <row r="251" spans="1:11" ht="25.95" customHeight="1" thickBot="1" x14ac:dyDescent="0.35">
      <c r="A251" s="277"/>
      <c r="B251" s="277" t="s">
        <v>1424</v>
      </c>
      <c r="C251" s="277"/>
      <c r="D251" s="277" t="s">
        <v>41</v>
      </c>
      <c r="E251" s="277"/>
      <c r="F251" s="277" t="s">
        <v>1433</v>
      </c>
      <c r="G251" s="277"/>
      <c r="H251" s="277"/>
      <c r="I251" s="277"/>
      <c r="J251" s="277"/>
      <c r="K251" s="277">
        <f>SUM(K248:K250)</f>
        <v>112</v>
      </c>
    </row>
    <row r="252" spans="1:11" ht="25.95" customHeight="1" outlineLevel="1" x14ac:dyDescent="0.3">
      <c r="A252" s="291">
        <v>16</v>
      </c>
      <c r="B252" s="80" t="s">
        <v>1558</v>
      </c>
      <c r="C252" s="20" t="s">
        <v>67</v>
      </c>
      <c r="D252" s="3" t="s">
        <v>117</v>
      </c>
      <c r="E252" s="189">
        <v>44993</v>
      </c>
      <c r="F252" s="190" t="s">
        <v>1552</v>
      </c>
      <c r="G252" s="292">
        <v>45941</v>
      </c>
      <c r="H252" s="3" t="s">
        <v>64</v>
      </c>
      <c r="I252" s="274" t="s">
        <v>1563</v>
      </c>
      <c r="J252" s="180">
        <v>36</v>
      </c>
      <c r="K252" s="180">
        <v>72</v>
      </c>
    </row>
    <row r="253" spans="1:11" ht="25.95" customHeight="1" outlineLevel="1" x14ac:dyDescent="0.3">
      <c r="A253" s="291">
        <v>14</v>
      </c>
      <c r="B253" s="80" t="s">
        <v>1545</v>
      </c>
      <c r="C253" s="20" t="s">
        <v>67</v>
      </c>
      <c r="D253" s="3" t="s">
        <v>117</v>
      </c>
      <c r="E253" s="189">
        <v>44993</v>
      </c>
      <c r="F253" s="190" t="s">
        <v>1552</v>
      </c>
      <c r="G253" s="292">
        <v>45942</v>
      </c>
      <c r="H253" s="3" t="s">
        <v>64</v>
      </c>
      <c r="I253" s="274" t="s">
        <v>1563</v>
      </c>
      <c r="J253" s="180">
        <v>34</v>
      </c>
      <c r="K253" s="180">
        <v>34</v>
      </c>
    </row>
    <row r="254" spans="1:11" ht="25.95" customHeight="1" thickBot="1" x14ac:dyDescent="0.35">
      <c r="A254" s="277"/>
      <c r="B254" s="277" t="s">
        <v>1545</v>
      </c>
      <c r="C254" s="277"/>
      <c r="D254" s="277" t="s">
        <v>117</v>
      </c>
      <c r="E254" s="277"/>
      <c r="F254" s="277" t="s">
        <v>1552</v>
      </c>
      <c r="G254" s="277"/>
      <c r="H254" s="277"/>
      <c r="I254" s="277"/>
      <c r="J254" s="277"/>
      <c r="K254" s="277">
        <f>SUM(K252:K253)</f>
        <v>106</v>
      </c>
    </row>
    <row r="255" spans="1:11" ht="25.95" customHeight="1" outlineLevel="1" x14ac:dyDescent="0.3">
      <c r="A255" s="291">
        <v>32</v>
      </c>
      <c r="B255" s="80" t="s">
        <v>1631</v>
      </c>
      <c r="C255" s="20" t="s">
        <v>66</v>
      </c>
      <c r="D255" s="3" t="s">
        <v>1632</v>
      </c>
      <c r="E255" s="189">
        <v>45036</v>
      </c>
      <c r="F255" s="190">
        <v>6738262</v>
      </c>
      <c r="G255" s="292">
        <v>45675</v>
      </c>
      <c r="H255" s="3" t="s">
        <v>64</v>
      </c>
      <c r="I255" s="274" t="s">
        <v>566</v>
      </c>
      <c r="J255" s="180">
        <v>36</v>
      </c>
      <c r="K255" s="180">
        <v>72</v>
      </c>
    </row>
    <row r="256" spans="1:11" ht="25.95" customHeight="1" outlineLevel="1" x14ac:dyDescent="0.3">
      <c r="A256" s="291">
        <v>24</v>
      </c>
      <c r="B256" s="80" t="s">
        <v>1631</v>
      </c>
      <c r="C256" s="20" t="s">
        <v>66</v>
      </c>
      <c r="D256" s="3" t="s">
        <v>1632</v>
      </c>
      <c r="E256" s="189">
        <v>45036</v>
      </c>
      <c r="F256" s="190">
        <v>6738262</v>
      </c>
      <c r="G256" s="292">
        <v>45836</v>
      </c>
      <c r="H256" s="3" t="s">
        <v>11</v>
      </c>
      <c r="I256" s="274" t="s">
        <v>566</v>
      </c>
      <c r="J256" s="180">
        <v>30</v>
      </c>
      <c r="K256" s="180">
        <v>30</v>
      </c>
    </row>
    <row r="257" spans="1:11" ht="25.95" customHeight="1" thickBot="1" x14ac:dyDescent="0.35">
      <c r="A257" s="277"/>
      <c r="B257" s="277" t="s">
        <v>1631</v>
      </c>
      <c r="C257" s="277"/>
      <c r="D257" s="277" t="s">
        <v>1632</v>
      </c>
      <c r="E257" s="277"/>
      <c r="F257" s="277">
        <v>6738262</v>
      </c>
      <c r="G257" s="277"/>
      <c r="H257" s="277"/>
      <c r="I257" s="277"/>
      <c r="J257" s="277"/>
      <c r="K257" s="277">
        <f>SUM(K255:K256)</f>
        <v>102</v>
      </c>
    </row>
    <row r="258" spans="1:11" ht="25.95" customHeight="1" outlineLevel="1" x14ac:dyDescent="0.3">
      <c r="A258" s="291">
        <v>40</v>
      </c>
      <c r="B258" s="80" t="s">
        <v>1439</v>
      </c>
      <c r="C258" s="20" t="s">
        <v>66</v>
      </c>
      <c r="D258" s="3" t="s">
        <v>124</v>
      </c>
      <c r="E258" s="189">
        <v>44655</v>
      </c>
      <c r="F258" s="190" t="s">
        <v>1440</v>
      </c>
      <c r="G258" s="292">
        <v>45886</v>
      </c>
      <c r="H258" s="3" t="s">
        <v>64</v>
      </c>
      <c r="I258" s="274" t="s">
        <v>1434</v>
      </c>
      <c r="J258" s="180">
        <v>44</v>
      </c>
      <c r="K258" s="180">
        <v>88</v>
      </c>
    </row>
    <row r="259" spans="1:11" ht="25.95" customHeight="1" outlineLevel="1" x14ac:dyDescent="0.3">
      <c r="A259" s="291">
        <v>10</v>
      </c>
      <c r="B259" s="80" t="s">
        <v>1439</v>
      </c>
      <c r="C259" s="20" t="s">
        <v>66</v>
      </c>
      <c r="D259" s="3" t="s">
        <v>124</v>
      </c>
      <c r="E259" s="189">
        <v>44655</v>
      </c>
      <c r="F259" s="190" t="s">
        <v>1440</v>
      </c>
      <c r="G259" s="292">
        <v>46020</v>
      </c>
      <c r="H259" s="3" t="s">
        <v>11</v>
      </c>
      <c r="I259" s="274" t="s">
        <v>426</v>
      </c>
      <c r="J259" s="180">
        <v>10</v>
      </c>
      <c r="K259" s="180">
        <v>10</v>
      </c>
    </row>
    <row r="260" spans="1:11" ht="25.95" customHeight="1" thickBot="1" x14ac:dyDescent="0.35">
      <c r="A260" s="277"/>
      <c r="B260" s="277" t="s">
        <v>1439</v>
      </c>
      <c r="C260" s="277"/>
      <c r="D260" s="277" t="s">
        <v>124</v>
      </c>
      <c r="E260" s="277"/>
      <c r="F260" s="277" t="s">
        <v>1440</v>
      </c>
      <c r="G260" s="277"/>
      <c r="H260" s="277"/>
      <c r="I260" s="277"/>
      <c r="J260" s="277"/>
      <c r="K260" s="277">
        <f>SUM(K258:K259)</f>
        <v>98</v>
      </c>
    </row>
    <row r="261" spans="1:11" ht="25.95" customHeight="1" outlineLevel="1" x14ac:dyDescent="0.3">
      <c r="A261" s="291">
        <v>3</v>
      </c>
      <c r="B261" s="80" t="s">
        <v>1384</v>
      </c>
      <c r="C261" s="20" t="s">
        <v>67</v>
      </c>
      <c r="D261" s="3" t="s">
        <v>1751</v>
      </c>
      <c r="E261" s="189">
        <v>45254</v>
      </c>
      <c r="F261" s="190" t="s">
        <v>1642</v>
      </c>
      <c r="G261" s="292">
        <v>45703</v>
      </c>
      <c r="H261" s="3" t="s">
        <v>11</v>
      </c>
      <c r="I261" s="274" t="s">
        <v>988</v>
      </c>
      <c r="J261" s="180">
        <v>13</v>
      </c>
      <c r="K261" s="180">
        <v>13</v>
      </c>
    </row>
    <row r="262" spans="1:11" ht="25.95" customHeight="1" outlineLevel="1" x14ac:dyDescent="0.3">
      <c r="A262" s="291">
        <v>5</v>
      </c>
      <c r="B262" s="80" t="s">
        <v>1384</v>
      </c>
      <c r="C262" s="20" t="s">
        <v>67</v>
      </c>
      <c r="D262" s="3" t="s">
        <v>1751</v>
      </c>
      <c r="E262" s="189">
        <v>45254</v>
      </c>
      <c r="F262" s="190" t="s">
        <v>1385</v>
      </c>
      <c r="G262" s="292">
        <v>45858</v>
      </c>
      <c r="H262" s="3" t="s">
        <v>64</v>
      </c>
      <c r="I262" s="274" t="s">
        <v>730</v>
      </c>
      <c r="J262" s="180">
        <v>38</v>
      </c>
      <c r="K262" s="180">
        <v>38</v>
      </c>
    </row>
    <row r="263" spans="1:11" ht="25.95" customHeight="1" outlineLevel="1" x14ac:dyDescent="0.3">
      <c r="A263" s="291">
        <v>8</v>
      </c>
      <c r="B263" s="80" t="s">
        <v>1384</v>
      </c>
      <c r="C263" s="20" t="s">
        <v>67</v>
      </c>
      <c r="D263" s="3" t="s">
        <v>1751</v>
      </c>
      <c r="E263" s="189">
        <v>45254</v>
      </c>
      <c r="F263" s="190" t="s">
        <v>1385</v>
      </c>
      <c r="G263" s="292">
        <v>45906</v>
      </c>
      <c r="H263" s="3" t="s">
        <v>64</v>
      </c>
      <c r="I263" s="274" t="s">
        <v>1478</v>
      </c>
      <c r="J263" s="180">
        <v>26</v>
      </c>
      <c r="K263" s="180">
        <v>26</v>
      </c>
    </row>
    <row r="264" spans="1:11" ht="25.95" customHeight="1" outlineLevel="1" x14ac:dyDescent="0.3">
      <c r="A264" s="291">
        <v>4</v>
      </c>
      <c r="B264" s="80" t="s">
        <v>1384</v>
      </c>
      <c r="C264" s="20" t="s">
        <v>67</v>
      </c>
      <c r="D264" s="3" t="s">
        <v>1751</v>
      </c>
      <c r="E264" s="189">
        <v>45254</v>
      </c>
      <c r="F264" s="190" t="s">
        <v>1385</v>
      </c>
      <c r="G264" s="292">
        <v>45913</v>
      </c>
      <c r="H264" s="3" t="s">
        <v>11</v>
      </c>
      <c r="I264" s="274" t="s">
        <v>988</v>
      </c>
      <c r="J264" s="180">
        <v>19</v>
      </c>
      <c r="K264" s="180">
        <v>19</v>
      </c>
    </row>
    <row r="265" spans="1:11" ht="25.95" customHeight="1" thickBot="1" x14ac:dyDescent="0.35">
      <c r="A265" s="277"/>
      <c r="B265" s="277" t="s">
        <v>1384</v>
      </c>
      <c r="C265" s="277"/>
      <c r="D265" s="277" t="s">
        <v>1751</v>
      </c>
      <c r="E265" s="277"/>
      <c r="F265" s="277" t="s">
        <v>1385</v>
      </c>
      <c r="G265" s="277"/>
      <c r="H265" s="277"/>
      <c r="I265" s="277"/>
      <c r="J265" s="277"/>
      <c r="K265" s="277">
        <f>SUM(K261:K264)</f>
        <v>96</v>
      </c>
    </row>
    <row r="266" spans="1:11" ht="25.95" customHeight="1" outlineLevel="1" x14ac:dyDescent="0.3">
      <c r="A266" s="291">
        <v>7</v>
      </c>
      <c r="B266" s="80" t="s">
        <v>1430</v>
      </c>
      <c r="C266" s="20" t="s">
        <v>67</v>
      </c>
      <c r="D266" s="3" t="s">
        <v>124</v>
      </c>
      <c r="E266" s="189">
        <v>45194</v>
      </c>
      <c r="F266" s="190">
        <v>7057747</v>
      </c>
      <c r="G266" s="292">
        <v>45879</v>
      </c>
      <c r="H266" s="3" t="s">
        <v>64</v>
      </c>
      <c r="I266" s="274" t="s">
        <v>426</v>
      </c>
      <c r="J266" s="180">
        <v>28</v>
      </c>
      <c r="K266" s="180">
        <v>28</v>
      </c>
    </row>
    <row r="267" spans="1:11" ht="25.95" customHeight="1" outlineLevel="1" x14ac:dyDescent="0.3">
      <c r="A267" s="291">
        <v>12</v>
      </c>
      <c r="B267" s="80" t="s">
        <v>1430</v>
      </c>
      <c r="C267" s="20" t="s">
        <v>67</v>
      </c>
      <c r="D267" s="3" t="s">
        <v>124</v>
      </c>
      <c r="E267" s="189">
        <v>45194</v>
      </c>
      <c r="F267" s="190" t="s">
        <v>1446</v>
      </c>
      <c r="G267" s="292">
        <v>45892</v>
      </c>
      <c r="H267" s="3" t="s">
        <v>64</v>
      </c>
      <c r="I267" s="274" t="s">
        <v>1453</v>
      </c>
      <c r="J267" s="180">
        <v>50</v>
      </c>
      <c r="K267" s="180">
        <v>50</v>
      </c>
    </row>
    <row r="268" spans="1:11" ht="25.95" customHeight="1" outlineLevel="1" x14ac:dyDescent="0.3">
      <c r="A268" s="291">
        <v>3</v>
      </c>
      <c r="B268" s="80" t="s">
        <v>1430</v>
      </c>
      <c r="C268" s="20" t="s">
        <v>67</v>
      </c>
      <c r="D268" s="3" t="s">
        <v>124</v>
      </c>
      <c r="E268" s="189">
        <v>45194</v>
      </c>
      <c r="F268" s="190" t="s">
        <v>1446</v>
      </c>
      <c r="G268" s="292">
        <v>46020</v>
      </c>
      <c r="H268" s="3" t="s">
        <v>11</v>
      </c>
      <c r="I268" s="274" t="s">
        <v>426</v>
      </c>
      <c r="J268" s="180">
        <v>10</v>
      </c>
      <c r="K268" s="180">
        <v>10</v>
      </c>
    </row>
    <row r="269" spans="1:11" ht="25.95" customHeight="1" thickBot="1" x14ac:dyDescent="0.35">
      <c r="A269" s="277"/>
      <c r="B269" s="277" t="s">
        <v>1430</v>
      </c>
      <c r="C269" s="277"/>
      <c r="D269" s="277" t="s">
        <v>124</v>
      </c>
      <c r="E269" s="277"/>
      <c r="F269" s="277" t="s">
        <v>1446</v>
      </c>
      <c r="G269" s="277"/>
      <c r="H269" s="277"/>
      <c r="I269" s="277"/>
      <c r="J269" s="277"/>
      <c r="K269" s="277">
        <f>SUM(K266:K268)</f>
        <v>88</v>
      </c>
    </row>
    <row r="270" spans="1:11" ht="25.95" customHeight="1" outlineLevel="1" x14ac:dyDescent="0.3">
      <c r="A270" s="291">
        <v>34</v>
      </c>
      <c r="B270" s="80" t="s">
        <v>211</v>
      </c>
      <c r="C270" s="20" t="s">
        <v>67</v>
      </c>
      <c r="D270" s="3" t="s">
        <v>68</v>
      </c>
      <c r="E270" s="189">
        <v>44529</v>
      </c>
      <c r="F270" s="190" t="s">
        <v>1256</v>
      </c>
      <c r="G270" s="292">
        <v>45801</v>
      </c>
      <c r="H270" s="3" t="s">
        <v>8</v>
      </c>
      <c r="I270" s="274" t="s">
        <v>1018</v>
      </c>
      <c r="J270" s="180">
        <v>86</v>
      </c>
      <c r="K270" s="180">
        <v>86</v>
      </c>
    </row>
    <row r="271" spans="1:11" ht="25.95" customHeight="1" thickBot="1" x14ac:dyDescent="0.35">
      <c r="A271" s="277"/>
      <c r="B271" s="277" t="s">
        <v>211</v>
      </c>
      <c r="C271" s="277"/>
      <c r="D271" s="277" t="s">
        <v>68</v>
      </c>
      <c r="E271" s="277"/>
      <c r="F271" s="277" t="s">
        <v>1256</v>
      </c>
      <c r="G271" s="277"/>
      <c r="H271" s="277"/>
      <c r="I271" s="277"/>
      <c r="J271" s="277"/>
      <c r="K271" s="277">
        <v>86</v>
      </c>
    </row>
    <row r="272" spans="1:11" ht="25.95" customHeight="1" outlineLevel="1" x14ac:dyDescent="0.3">
      <c r="A272" s="291">
        <v>80</v>
      </c>
      <c r="B272" s="80" t="s">
        <v>78</v>
      </c>
      <c r="C272" s="20" t="s">
        <v>66</v>
      </c>
      <c r="D272" s="3" t="s">
        <v>40</v>
      </c>
      <c r="E272" s="189">
        <v>43714</v>
      </c>
      <c r="F272" s="190" t="s">
        <v>61</v>
      </c>
      <c r="G272" s="292">
        <v>45801</v>
      </c>
      <c r="H272" s="3" t="s">
        <v>8</v>
      </c>
      <c r="I272" s="274" t="s">
        <v>1018</v>
      </c>
      <c r="J272" s="180">
        <v>86</v>
      </c>
      <c r="K272" s="180">
        <v>86</v>
      </c>
    </row>
    <row r="273" spans="1:11" ht="25.95" customHeight="1" thickBot="1" x14ac:dyDescent="0.35">
      <c r="A273" s="277"/>
      <c r="B273" s="277" t="s">
        <v>78</v>
      </c>
      <c r="C273" s="277"/>
      <c r="D273" s="277" t="s">
        <v>40</v>
      </c>
      <c r="E273" s="277"/>
      <c r="F273" s="277" t="s">
        <v>61</v>
      </c>
      <c r="G273" s="277"/>
      <c r="H273" s="277"/>
      <c r="I273" s="277"/>
      <c r="J273" s="277"/>
      <c r="K273" s="277">
        <v>86</v>
      </c>
    </row>
    <row r="274" spans="1:11" ht="25.95" customHeight="1" outlineLevel="1" x14ac:dyDescent="0.3">
      <c r="A274" s="291">
        <v>53</v>
      </c>
      <c r="B274" s="80" t="s">
        <v>1258</v>
      </c>
      <c r="C274" s="20" t="s">
        <v>66</v>
      </c>
      <c r="D274" s="3" t="s">
        <v>1765</v>
      </c>
      <c r="E274" s="189">
        <v>45385</v>
      </c>
      <c r="F274" s="190" t="s">
        <v>1259</v>
      </c>
      <c r="G274" s="292">
        <v>45801</v>
      </c>
      <c r="H274" s="3" t="s">
        <v>8</v>
      </c>
      <c r="I274" s="274" t="s">
        <v>1018</v>
      </c>
      <c r="J274" s="180">
        <v>86</v>
      </c>
      <c r="K274" s="180">
        <v>86</v>
      </c>
    </row>
    <row r="275" spans="1:11" ht="25.95" customHeight="1" outlineLevel="1" x14ac:dyDescent="0.3">
      <c r="A275" s="291"/>
      <c r="B275" s="80" t="s">
        <v>1258</v>
      </c>
      <c r="C275" s="20"/>
      <c r="D275" s="3" t="s">
        <v>1765</v>
      </c>
      <c r="E275" s="189"/>
      <c r="F275" s="190" t="s">
        <v>1259</v>
      </c>
      <c r="G275" s="292"/>
      <c r="H275" s="3"/>
      <c r="I275" s="274"/>
      <c r="J275" s="180"/>
      <c r="K275" s="180">
        <v>86</v>
      </c>
    </row>
    <row r="276" spans="1:11" ht="25.95" customHeight="1" outlineLevel="1" x14ac:dyDescent="0.3">
      <c r="A276" s="291">
        <v>14</v>
      </c>
      <c r="B276" s="80" t="s">
        <v>1652</v>
      </c>
      <c r="C276" s="20" t="s">
        <v>66</v>
      </c>
      <c r="D276" s="3" t="s">
        <v>41</v>
      </c>
      <c r="E276" s="189" t="s">
        <v>1649</v>
      </c>
      <c r="F276" s="190">
        <v>6738237</v>
      </c>
      <c r="G276" s="292">
        <v>45724</v>
      </c>
      <c r="H276" s="3" t="s">
        <v>11</v>
      </c>
      <c r="I276" s="274" t="s">
        <v>426</v>
      </c>
      <c r="J276" s="180">
        <v>14</v>
      </c>
      <c r="K276" s="180">
        <v>14</v>
      </c>
    </row>
    <row r="277" spans="1:11" ht="25.95" customHeight="1" outlineLevel="1" x14ac:dyDescent="0.3">
      <c r="A277" s="291">
        <v>54</v>
      </c>
      <c r="B277" s="80" t="s">
        <v>1652</v>
      </c>
      <c r="C277" s="20" t="s">
        <v>66</v>
      </c>
      <c r="D277" s="3" t="s">
        <v>41</v>
      </c>
      <c r="E277" s="189">
        <v>45080</v>
      </c>
      <c r="F277" s="190" t="s">
        <v>1292</v>
      </c>
      <c r="G277" s="292">
        <v>45802</v>
      </c>
      <c r="H277" s="3" t="s">
        <v>64</v>
      </c>
      <c r="I277" s="274" t="s">
        <v>1018</v>
      </c>
      <c r="J277" s="180">
        <v>71</v>
      </c>
      <c r="K277" s="180">
        <v>71</v>
      </c>
    </row>
    <row r="278" spans="1:11" ht="25.95" customHeight="1" thickBot="1" x14ac:dyDescent="0.35">
      <c r="A278" s="277"/>
      <c r="B278" s="277" t="s">
        <v>1652</v>
      </c>
      <c r="C278" s="277"/>
      <c r="D278" s="277" t="s">
        <v>41</v>
      </c>
      <c r="E278" s="277"/>
      <c r="F278" s="277" t="s">
        <v>1292</v>
      </c>
      <c r="G278" s="277"/>
      <c r="H278" s="277"/>
      <c r="I278" s="277"/>
      <c r="J278" s="277"/>
      <c r="K278" s="277">
        <f>SUM(K276:K277)</f>
        <v>85</v>
      </c>
    </row>
    <row r="279" spans="1:11" ht="25.95" customHeight="1" outlineLevel="1" x14ac:dyDescent="0.3">
      <c r="A279" s="291">
        <v>35</v>
      </c>
      <c r="B279" s="80" t="s">
        <v>1667</v>
      </c>
      <c r="C279" s="20" t="s">
        <v>66</v>
      </c>
      <c r="D279" s="3" t="s">
        <v>44</v>
      </c>
      <c r="E279" s="189">
        <v>44023</v>
      </c>
      <c r="F279" s="190" t="s">
        <v>58</v>
      </c>
      <c r="G279" s="292">
        <v>45773</v>
      </c>
      <c r="H279" s="3" t="s">
        <v>64</v>
      </c>
      <c r="I279" s="274" t="s">
        <v>996</v>
      </c>
      <c r="J279" s="180">
        <v>42</v>
      </c>
      <c r="K279" s="180">
        <v>42</v>
      </c>
    </row>
    <row r="280" spans="1:11" ht="25.95" customHeight="1" outlineLevel="1" x14ac:dyDescent="0.3">
      <c r="A280" s="291">
        <v>34</v>
      </c>
      <c r="B280" s="80" t="s">
        <v>1667</v>
      </c>
      <c r="C280" s="20" t="s">
        <v>66</v>
      </c>
      <c r="D280" s="3" t="s">
        <v>44</v>
      </c>
      <c r="E280" s="189">
        <v>44023</v>
      </c>
      <c r="F280" s="190">
        <v>5978616</v>
      </c>
      <c r="G280" s="292">
        <v>45774</v>
      </c>
      <c r="H280" s="3" t="s">
        <v>64</v>
      </c>
      <c r="I280" s="274" t="s">
        <v>996</v>
      </c>
      <c r="J280" s="180">
        <v>42</v>
      </c>
      <c r="K280" s="180">
        <v>42</v>
      </c>
    </row>
    <row r="281" spans="1:11" ht="25.95" customHeight="1" thickBot="1" x14ac:dyDescent="0.35">
      <c r="A281" s="277"/>
      <c r="B281" s="277" t="s">
        <v>1667</v>
      </c>
      <c r="C281" s="277"/>
      <c r="D281" s="277" t="s">
        <v>44</v>
      </c>
      <c r="E281" s="277"/>
      <c r="F281" s="277">
        <v>5978616</v>
      </c>
      <c r="G281" s="277"/>
      <c r="H281" s="277"/>
      <c r="I281" s="277"/>
      <c r="J281" s="277"/>
      <c r="K281" s="277">
        <f>SUM(K279:K280)</f>
        <v>84</v>
      </c>
    </row>
    <row r="282" spans="1:11" ht="25.95" customHeight="1" outlineLevel="1" x14ac:dyDescent="0.3">
      <c r="A282" s="291">
        <v>14</v>
      </c>
      <c r="B282" s="80" t="s">
        <v>1158</v>
      </c>
      <c r="C282" s="20" t="s">
        <v>67</v>
      </c>
      <c r="D282" s="3" t="s">
        <v>84</v>
      </c>
      <c r="E282" s="189">
        <v>44607</v>
      </c>
      <c r="F282" s="190" t="s">
        <v>1371</v>
      </c>
      <c r="G282" s="292">
        <v>45857</v>
      </c>
      <c r="H282" s="3" t="s">
        <v>64</v>
      </c>
      <c r="I282" s="274" t="s">
        <v>730</v>
      </c>
      <c r="J282" s="180">
        <v>44</v>
      </c>
      <c r="K282" s="180">
        <v>44</v>
      </c>
    </row>
    <row r="283" spans="1:11" ht="25.95" customHeight="1" outlineLevel="1" x14ac:dyDescent="0.3">
      <c r="A283" s="291">
        <v>11</v>
      </c>
      <c r="B283" s="80" t="s">
        <v>1158</v>
      </c>
      <c r="C283" s="20" t="s">
        <v>67</v>
      </c>
      <c r="D283" s="3" t="s">
        <v>84</v>
      </c>
      <c r="E283" s="189">
        <v>44607</v>
      </c>
      <c r="F283" s="190" t="s">
        <v>1371</v>
      </c>
      <c r="G283" s="292">
        <v>45858</v>
      </c>
      <c r="H283" s="3" t="s">
        <v>64</v>
      </c>
      <c r="I283" s="274" t="s">
        <v>730</v>
      </c>
      <c r="J283" s="180">
        <v>38</v>
      </c>
      <c r="K283" s="180">
        <v>38</v>
      </c>
    </row>
    <row r="284" spans="1:11" ht="25.95" customHeight="1" thickBot="1" x14ac:dyDescent="0.35">
      <c r="A284" s="277"/>
      <c r="B284" s="277" t="s">
        <v>1158</v>
      </c>
      <c r="C284" s="277"/>
      <c r="D284" s="277" t="s">
        <v>84</v>
      </c>
      <c r="E284" s="277"/>
      <c r="F284" s="277" t="s">
        <v>1371</v>
      </c>
      <c r="G284" s="277"/>
      <c r="H284" s="277"/>
      <c r="I284" s="277"/>
      <c r="J284" s="277"/>
      <c r="K284" s="277">
        <f>SUM(K282:K283)</f>
        <v>82</v>
      </c>
    </row>
    <row r="285" spans="1:11" ht="25.95" customHeight="1" outlineLevel="1" x14ac:dyDescent="0.3">
      <c r="A285" s="291">
        <v>39</v>
      </c>
      <c r="B285" s="80" t="s">
        <v>1376</v>
      </c>
      <c r="C285" s="20" t="s">
        <v>66</v>
      </c>
      <c r="D285" s="3" t="s">
        <v>29</v>
      </c>
      <c r="E285" s="189">
        <v>44778</v>
      </c>
      <c r="F285" s="190" t="s">
        <v>1377</v>
      </c>
      <c r="G285" s="292">
        <v>45857</v>
      </c>
      <c r="H285" s="3" t="s">
        <v>64</v>
      </c>
      <c r="I285" s="274" t="s">
        <v>730</v>
      </c>
      <c r="J285" s="180">
        <v>44</v>
      </c>
      <c r="K285" s="180">
        <v>44</v>
      </c>
    </row>
    <row r="286" spans="1:11" ht="25.95" customHeight="1" outlineLevel="1" x14ac:dyDescent="0.3">
      <c r="A286" s="291">
        <v>36</v>
      </c>
      <c r="B286" s="80" t="s">
        <v>1376</v>
      </c>
      <c r="C286" s="20" t="s">
        <v>66</v>
      </c>
      <c r="D286" s="3" t="s">
        <v>29</v>
      </c>
      <c r="E286" s="189">
        <v>44778</v>
      </c>
      <c r="F286" s="190" t="s">
        <v>1377</v>
      </c>
      <c r="G286" s="292">
        <v>45858</v>
      </c>
      <c r="H286" s="3" t="s">
        <v>64</v>
      </c>
      <c r="I286" s="274" t="s">
        <v>730</v>
      </c>
      <c r="J286" s="180">
        <v>38</v>
      </c>
      <c r="K286" s="180">
        <v>38</v>
      </c>
    </row>
    <row r="287" spans="1:11" ht="25.95" customHeight="1" thickBot="1" x14ac:dyDescent="0.35">
      <c r="A287" s="277"/>
      <c r="B287" s="277" t="s">
        <v>1376</v>
      </c>
      <c r="C287" s="277"/>
      <c r="D287" s="277" t="s">
        <v>29</v>
      </c>
      <c r="E287" s="277"/>
      <c r="F287" s="277" t="s">
        <v>1377</v>
      </c>
      <c r="G287" s="277"/>
      <c r="H287" s="277"/>
      <c r="I287" s="277"/>
      <c r="J287" s="277"/>
      <c r="K287" s="277">
        <f>SUM(K285:K286)</f>
        <v>82</v>
      </c>
    </row>
    <row r="288" spans="1:11" ht="25.95" customHeight="1" outlineLevel="1" x14ac:dyDescent="0.3">
      <c r="A288" s="291">
        <v>22</v>
      </c>
      <c r="B288" s="80" t="s">
        <v>1340</v>
      </c>
      <c r="C288" s="20" t="s">
        <v>67</v>
      </c>
      <c r="D288" s="3" t="s">
        <v>44</v>
      </c>
      <c r="E288" s="189">
        <v>45159</v>
      </c>
      <c r="F288" s="190" t="s">
        <v>1341</v>
      </c>
      <c r="G288" s="292">
        <v>45844</v>
      </c>
      <c r="H288" s="3" t="s">
        <v>64</v>
      </c>
      <c r="I288" s="274" t="s">
        <v>1335</v>
      </c>
      <c r="J288" s="180">
        <v>80</v>
      </c>
      <c r="K288" s="180">
        <v>80</v>
      </c>
    </row>
    <row r="289" spans="1:11" ht="25.95" customHeight="1" thickBot="1" x14ac:dyDescent="0.35">
      <c r="A289" s="277"/>
      <c r="B289" s="277" t="s">
        <v>1340</v>
      </c>
      <c r="C289" s="277"/>
      <c r="D289" s="277" t="s">
        <v>44</v>
      </c>
      <c r="E289" s="277"/>
      <c r="F289" s="277" t="s">
        <v>1341</v>
      </c>
      <c r="G289" s="277"/>
      <c r="H289" s="277"/>
      <c r="I289" s="277"/>
      <c r="J289" s="277"/>
      <c r="K289" s="277">
        <v>80</v>
      </c>
    </row>
    <row r="290" spans="1:11" ht="25.95" customHeight="1" outlineLevel="1" x14ac:dyDescent="0.3">
      <c r="A290" s="291">
        <v>70</v>
      </c>
      <c r="B290" s="80" t="s">
        <v>1347</v>
      </c>
      <c r="C290" s="20" t="s">
        <v>66</v>
      </c>
      <c r="D290" s="3" t="s">
        <v>1765</v>
      </c>
      <c r="E290" s="189">
        <v>45069</v>
      </c>
      <c r="F290" s="190" t="s">
        <v>1348</v>
      </c>
      <c r="G290" s="292">
        <v>45844</v>
      </c>
      <c r="H290" s="3" t="s">
        <v>64</v>
      </c>
      <c r="I290" s="274" t="s">
        <v>1335</v>
      </c>
      <c r="J290" s="180">
        <v>80</v>
      </c>
      <c r="K290" s="180">
        <v>80</v>
      </c>
    </row>
    <row r="291" spans="1:11" ht="25.95" customHeight="1" thickBot="1" x14ac:dyDescent="0.35">
      <c r="A291" s="277"/>
      <c r="B291" s="277" t="s">
        <v>1347</v>
      </c>
      <c r="C291" s="277"/>
      <c r="D291" s="277" t="s">
        <v>1765</v>
      </c>
      <c r="E291" s="277"/>
      <c r="F291" s="277" t="s">
        <v>1348</v>
      </c>
      <c r="G291" s="277"/>
      <c r="H291" s="277"/>
      <c r="I291" s="277"/>
      <c r="J291" s="277"/>
      <c r="K291" s="277">
        <v>80</v>
      </c>
    </row>
    <row r="292" spans="1:11" ht="25.95" customHeight="1" outlineLevel="1" x14ac:dyDescent="0.3">
      <c r="A292" s="291">
        <v>42</v>
      </c>
      <c r="B292" s="80" t="s">
        <v>1472</v>
      </c>
      <c r="C292" s="20" t="s">
        <v>66</v>
      </c>
      <c r="D292" s="3" t="s">
        <v>687</v>
      </c>
      <c r="E292" s="189">
        <v>45300</v>
      </c>
      <c r="F292" s="190" t="s">
        <v>1473</v>
      </c>
      <c r="G292" s="292">
        <v>45788</v>
      </c>
      <c r="H292" s="3" t="s">
        <v>64</v>
      </c>
      <c r="I292" s="274" t="s">
        <v>1007</v>
      </c>
      <c r="J292" s="180">
        <v>51</v>
      </c>
      <c r="K292" s="180">
        <v>51</v>
      </c>
    </row>
    <row r="293" spans="1:11" ht="25.95" customHeight="1" outlineLevel="1" x14ac:dyDescent="0.3">
      <c r="A293" s="291">
        <v>29</v>
      </c>
      <c r="B293" s="80" t="s">
        <v>1472</v>
      </c>
      <c r="C293" s="20" t="s">
        <v>66</v>
      </c>
      <c r="D293" s="3" t="s">
        <v>687</v>
      </c>
      <c r="E293" s="189">
        <v>45300</v>
      </c>
      <c r="F293" s="190" t="s">
        <v>1473</v>
      </c>
      <c r="G293" s="292">
        <v>45906</v>
      </c>
      <c r="H293" s="3" t="s">
        <v>64</v>
      </c>
      <c r="I293" s="274" t="s">
        <v>1478</v>
      </c>
      <c r="J293" s="180">
        <v>26</v>
      </c>
      <c r="K293" s="180">
        <v>26</v>
      </c>
    </row>
    <row r="294" spans="1:11" ht="25.95" customHeight="1" thickBot="1" x14ac:dyDescent="0.35">
      <c r="A294" s="277"/>
      <c r="B294" s="277" t="s">
        <v>1472</v>
      </c>
      <c r="C294" s="277"/>
      <c r="D294" s="277" t="s">
        <v>687</v>
      </c>
      <c r="E294" s="277"/>
      <c r="F294" s="277" t="s">
        <v>1473</v>
      </c>
      <c r="G294" s="277"/>
      <c r="H294" s="277"/>
      <c r="I294" s="277"/>
      <c r="J294" s="277"/>
      <c r="K294" s="277">
        <f>SUM(K292:K293)</f>
        <v>77</v>
      </c>
    </row>
    <row r="295" spans="1:11" ht="25.95" customHeight="1" outlineLevel="1" x14ac:dyDescent="0.3">
      <c r="A295" s="291">
        <v>14</v>
      </c>
      <c r="B295" s="80" t="s">
        <v>1525</v>
      </c>
      <c r="C295" s="20" t="s">
        <v>66</v>
      </c>
      <c r="D295" s="3" t="s">
        <v>1232</v>
      </c>
      <c r="E295" s="189" t="s">
        <v>1526</v>
      </c>
      <c r="F295" s="190" t="s">
        <v>1527</v>
      </c>
      <c r="G295" s="292">
        <v>45928</v>
      </c>
      <c r="H295" s="3" t="s">
        <v>64</v>
      </c>
      <c r="I295" s="274" t="s">
        <v>509</v>
      </c>
      <c r="J295" s="180">
        <v>25</v>
      </c>
      <c r="K295" s="180">
        <v>50</v>
      </c>
    </row>
    <row r="296" spans="1:11" ht="25.95" customHeight="1" outlineLevel="1" x14ac:dyDescent="0.3">
      <c r="A296" s="291">
        <v>15</v>
      </c>
      <c r="B296" s="80" t="s">
        <v>1525</v>
      </c>
      <c r="C296" s="20" t="s">
        <v>66</v>
      </c>
      <c r="D296" s="3" t="s">
        <v>1232</v>
      </c>
      <c r="E296" s="189" t="s">
        <v>1526</v>
      </c>
      <c r="F296" s="190" t="s">
        <v>1527</v>
      </c>
      <c r="G296" s="292">
        <v>45928</v>
      </c>
      <c r="H296" s="3" t="s">
        <v>11</v>
      </c>
      <c r="I296" s="274" t="s">
        <v>509</v>
      </c>
      <c r="J296" s="180">
        <v>27</v>
      </c>
      <c r="K296" s="180">
        <v>27</v>
      </c>
    </row>
    <row r="297" spans="1:11" ht="25.95" customHeight="1" thickBot="1" x14ac:dyDescent="0.35">
      <c r="A297" s="277"/>
      <c r="B297" s="277" t="s">
        <v>1525</v>
      </c>
      <c r="C297" s="277"/>
      <c r="D297" s="277" t="s">
        <v>1232</v>
      </c>
      <c r="E297" s="277"/>
      <c r="F297" s="277" t="s">
        <v>1527</v>
      </c>
      <c r="G297" s="277"/>
      <c r="H297" s="277"/>
      <c r="I297" s="277"/>
      <c r="J297" s="277"/>
      <c r="K297" s="277">
        <f>SUM(K295:K296)</f>
        <v>77</v>
      </c>
    </row>
    <row r="298" spans="1:11" ht="25.95" customHeight="1" outlineLevel="1" x14ac:dyDescent="0.3">
      <c r="A298" s="291">
        <v>8</v>
      </c>
      <c r="B298" s="80" t="s">
        <v>1386</v>
      </c>
      <c r="C298" s="20" t="s">
        <v>67</v>
      </c>
      <c r="D298" s="3" t="s">
        <v>1663</v>
      </c>
      <c r="E298" s="189">
        <v>43586</v>
      </c>
      <c r="F298" s="190" t="s">
        <v>1387</v>
      </c>
      <c r="G298" s="292">
        <v>45858</v>
      </c>
      <c r="H298" s="3" t="s">
        <v>64</v>
      </c>
      <c r="I298" s="274" t="s">
        <v>730</v>
      </c>
      <c r="J298" s="180">
        <v>38</v>
      </c>
      <c r="K298" s="180">
        <v>76</v>
      </c>
    </row>
    <row r="299" spans="1:11" ht="25.95" customHeight="1" thickBot="1" x14ac:dyDescent="0.35">
      <c r="A299" s="277"/>
      <c r="B299" s="277" t="s">
        <v>1386</v>
      </c>
      <c r="C299" s="277"/>
      <c r="D299" s="277" t="s">
        <v>1663</v>
      </c>
      <c r="E299" s="277"/>
      <c r="F299" s="277" t="s">
        <v>1387</v>
      </c>
      <c r="G299" s="277"/>
      <c r="H299" s="277"/>
      <c r="I299" s="277"/>
      <c r="J299" s="277"/>
      <c r="K299" s="277">
        <v>76</v>
      </c>
    </row>
    <row r="300" spans="1:11" ht="25.95" customHeight="1" outlineLevel="1" x14ac:dyDescent="0.3">
      <c r="A300" s="291">
        <v>2</v>
      </c>
      <c r="B300" s="80" t="s">
        <v>1723</v>
      </c>
      <c r="C300" s="20" t="s">
        <v>67</v>
      </c>
      <c r="D300" s="3" t="s">
        <v>41</v>
      </c>
      <c r="E300" s="189">
        <v>45080</v>
      </c>
      <c r="F300" s="190" t="s">
        <v>1483</v>
      </c>
      <c r="G300" s="292">
        <v>45899</v>
      </c>
      <c r="H300" s="3" t="s">
        <v>11</v>
      </c>
      <c r="I300" s="274" t="s">
        <v>1486</v>
      </c>
      <c r="J300" s="180">
        <v>8</v>
      </c>
      <c r="K300" s="180">
        <v>8</v>
      </c>
    </row>
    <row r="301" spans="1:11" ht="25.95" customHeight="1" outlineLevel="1" x14ac:dyDescent="0.3">
      <c r="A301" s="291">
        <v>9</v>
      </c>
      <c r="B301" s="80" t="s">
        <v>1723</v>
      </c>
      <c r="C301" s="20" t="s">
        <v>67</v>
      </c>
      <c r="D301" s="3" t="s">
        <v>41</v>
      </c>
      <c r="E301" s="189">
        <v>45080</v>
      </c>
      <c r="F301" s="190" t="s">
        <v>1483</v>
      </c>
      <c r="G301" s="292">
        <v>45942</v>
      </c>
      <c r="H301" s="3" t="s">
        <v>64</v>
      </c>
      <c r="I301" s="274" t="s">
        <v>1563</v>
      </c>
      <c r="J301" s="180">
        <v>34</v>
      </c>
      <c r="K301" s="180">
        <v>68</v>
      </c>
    </row>
    <row r="302" spans="1:11" ht="25.95" customHeight="1" thickBot="1" x14ac:dyDescent="0.35">
      <c r="A302" s="277"/>
      <c r="B302" s="277" t="s">
        <v>1723</v>
      </c>
      <c r="C302" s="277"/>
      <c r="D302" s="277" t="s">
        <v>41</v>
      </c>
      <c r="E302" s="277"/>
      <c r="F302" s="277" t="s">
        <v>1483</v>
      </c>
      <c r="G302" s="277"/>
      <c r="H302" s="277"/>
      <c r="I302" s="277"/>
      <c r="J302" s="277"/>
      <c r="K302" s="277">
        <f>SUM(K300:K301)</f>
        <v>76</v>
      </c>
    </row>
    <row r="303" spans="1:11" ht="25.95" customHeight="1" outlineLevel="1" x14ac:dyDescent="0.3">
      <c r="A303" s="291">
        <v>20</v>
      </c>
      <c r="B303" s="80" t="s">
        <v>1731</v>
      </c>
      <c r="C303" s="20" t="s">
        <v>66</v>
      </c>
      <c r="D303" s="3" t="s">
        <v>84</v>
      </c>
      <c r="E303" s="189">
        <v>45591</v>
      </c>
      <c r="F303" s="190" t="s">
        <v>1559</v>
      </c>
      <c r="G303" s="292">
        <v>45941</v>
      </c>
      <c r="H303" s="3" t="s">
        <v>64</v>
      </c>
      <c r="I303" s="274" t="s">
        <v>1563</v>
      </c>
      <c r="J303" s="180">
        <v>36</v>
      </c>
      <c r="K303" s="180">
        <v>72</v>
      </c>
    </row>
    <row r="304" spans="1:11" ht="25.95" customHeight="1" thickBot="1" x14ac:dyDescent="0.35">
      <c r="A304" s="277"/>
      <c r="B304" s="277" t="s">
        <v>1731</v>
      </c>
      <c r="C304" s="277"/>
      <c r="D304" s="277" t="s">
        <v>84</v>
      </c>
      <c r="E304" s="277"/>
      <c r="F304" s="277" t="s">
        <v>1559</v>
      </c>
      <c r="G304" s="277"/>
      <c r="H304" s="277"/>
      <c r="I304" s="277"/>
      <c r="J304" s="277"/>
      <c r="K304" s="277">
        <v>72</v>
      </c>
    </row>
    <row r="305" spans="1:11" ht="25.95" customHeight="1" outlineLevel="1" x14ac:dyDescent="0.3">
      <c r="A305" s="291">
        <v>13</v>
      </c>
      <c r="B305" s="80" t="s">
        <v>1172</v>
      </c>
      <c r="C305" s="20" t="s">
        <v>67</v>
      </c>
      <c r="D305" s="3" t="s">
        <v>344</v>
      </c>
      <c r="E305" s="189">
        <v>44300</v>
      </c>
      <c r="F305" s="190">
        <v>6220472</v>
      </c>
      <c r="G305" s="292">
        <v>45675</v>
      </c>
      <c r="H305" s="3" t="s">
        <v>64</v>
      </c>
      <c r="I305" s="274" t="s">
        <v>566</v>
      </c>
      <c r="J305" s="180">
        <v>36</v>
      </c>
      <c r="K305" s="180">
        <v>72</v>
      </c>
    </row>
    <row r="306" spans="1:11" ht="25.95" customHeight="1" thickBot="1" x14ac:dyDescent="0.35">
      <c r="A306" s="277"/>
      <c r="B306" s="277" t="s">
        <v>1172</v>
      </c>
      <c r="C306" s="277"/>
      <c r="D306" s="277" t="s">
        <v>344</v>
      </c>
      <c r="E306" s="277"/>
      <c r="F306" s="277">
        <v>6220472</v>
      </c>
      <c r="G306" s="277"/>
      <c r="H306" s="277"/>
      <c r="I306" s="277"/>
      <c r="J306" s="277"/>
      <c r="K306" s="277">
        <v>72</v>
      </c>
    </row>
    <row r="307" spans="1:11" ht="25.95" customHeight="1" outlineLevel="1" x14ac:dyDescent="0.3">
      <c r="A307" s="291">
        <v>57</v>
      </c>
      <c r="B307" s="80" t="s">
        <v>1704</v>
      </c>
      <c r="C307" s="20" t="s">
        <v>66</v>
      </c>
      <c r="D307" s="3" t="s">
        <v>44</v>
      </c>
      <c r="E307" s="189">
        <v>44984</v>
      </c>
      <c r="F307" s="190" t="s">
        <v>1294</v>
      </c>
      <c r="G307" s="292">
        <v>45802</v>
      </c>
      <c r="H307" s="3" t="s">
        <v>64</v>
      </c>
      <c r="I307" s="274" t="s">
        <v>1018</v>
      </c>
      <c r="J307" s="180">
        <v>71</v>
      </c>
      <c r="K307" s="180">
        <v>71</v>
      </c>
    </row>
    <row r="308" spans="1:11" ht="25.95" customHeight="1" thickBot="1" x14ac:dyDescent="0.35">
      <c r="A308" s="277"/>
      <c r="B308" s="277" t="s">
        <v>1704</v>
      </c>
      <c r="C308" s="277"/>
      <c r="D308" s="277" t="s">
        <v>44</v>
      </c>
      <c r="E308" s="277"/>
      <c r="F308" s="277" t="s">
        <v>1294</v>
      </c>
      <c r="G308" s="277"/>
      <c r="H308" s="277"/>
      <c r="I308" s="277"/>
      <c r="J308" s="277"/>
      <c r="K308" s="277">
        <v>71</v>
      </c>
    </row>
    <row r="309" spans="1:11" ht="25.95" customHeight="1" outlineLevel="1" x14ac:dyDescent="0.3">
      <c r="A309" s="291">
        <v>6</v>
      </c>
      <c r="B309" s="80" t="s">
        <v>1730</v>
      </c>
      <c r="C309" s="20" t="s">
        <v>67</v>
      </c>
      <c r="D309" s="3" t="s">
        <v>68</v>
      </c>
      <c r="E309" s="189">
        <v>45212</v>
      </c>
      <c r="F309" s="190" t="s">
        <v>1542</v>
      </c>
      <c r="G309" s="292">
        <v>45941</v>
      </c>
      <c r="H309" s="3" t="s">
        <v>64</v>
      </c>
      <c r="I309" s="274" t="s">
        <v>1563</v>
      </c>
      <c r="J309" s="180">
        <v>36</v>
      </c>
      <c r="K309" s="180">
        <v>36</v>
      </c>
    </row>
    <row r="310" spans="1:11" ht="25.95" customHeight="1" outlineLevel="1" x14ac:dyDescent="0.3">
      <c r="A310" s="291">
        <v>6</v>
      </c>
      <c r="B310" s="80" t="s">
        <v>1730</v>
      </c>
      <c r="C310" s="20" t="s">
        <v>67</v>
      </c>
      <c r="D310" s="3" t="s">
        <v>68</v>
      </c>
      <c r="E310" s="189">
        <v>45212</v>
      </c>
      <c r="F310" s="190" t="s">
        <v>1542</v>
      </c>
      <c r="G310" s="292">
        <v>45942</v>
      </c>
      <c r="H310" s="3" t="s">
        <v>64</v>
      </c>
      <c r="I310" s="274" t="s">
        <v>1563</v>
      </c>
      <c r="J310" s="180">
        <v>34</v>
      </c>
      <c r="K310" s="180">
        <v>34</v>
      </c>
    </row>
    <row r="311" spans="1:11" ht="25.95" customHeight="1" thickBot="1" x14ac:dyDescent="0.35">
      <c r="A311" s="277"/>
      <c r="B311" s="277" t="s">
        <v>1730</v>
      </c>
      <c r="C311" s="277"/>
      <c r="D311" s="277" t="s">
        <v>68</v>
      </c>
      <c r="E311" s="277"/>
      <c r="F311" s="277" t="s">
        <v>1542</v>
      </c>
      <c r="G311" s="277"/>
      <c r="H311" s="277"/>
      <c r="I311" s="277"/>
      <c r="J311" s="277"/>
      <c r="K311" s="277">
        <f>SUM(K309:K310)</f>
        <v>70</v>
      </c>
    </row>
    <row r="312" spans="1:11" ht="25.95" customHeight="1" outlineLevel="1" x14ac:dyDescent="0.3">
      <c r="A312" s="291">
        <v>32</v>
      </c>
      <c r="B312" s="80" t="s">
        <v>1551</v>
      </c>
      <c r="C312" s="20" t="s">
        <v>66</v>
      </c>
      <c r="D312" s="3" t="s">
        <v>1776</v>
      </c>
      <c r="E312" s="189">
        <v>44819</v>
      </c>
      <c r="F312" s="190" t="s">
        <v>1556</v>
      </c>
      <c r="G312" s="292">
        <v>45941</v>
      </c>
      <c r="H312" s="3" t="s">
        <v>64</v>
      </c>
      <c r="I312" s="274" t="s">
        <v>1563</v>
      </c>
      <c r="J312" s="180">
        <v>36</v>
      </c>
      <c r="K312" s="180">
        <v>36</v>
      </c>
    </row>
    <row r="313" spans="1:11" ht="25.95" customHeight="1" outlineLevel="1" x14ac:dyDescent="0.3">
      <c r="A313" s="291">
        <v>30</v>
      </c>
      <c r="B313" s="80" t="s">
        <v>1551</v>
      </c>
      <c r="C313" s="20" t="s">
        <v>66</v>
      </c>
      <c r="D313" s="3" t="s">
        <v>1776</v>
      </c>
      <c r="E313" s="189">
        <v>44819</v>
      </c>
      <c r="F313" s="190" t="s">
        <v>1556</v>
      </c>
      <c r="G313" s="292">
        <v>45942</v>
      </c>
      <c r="H313" s="3" t="s">
        <v>64</v>
      </c>
      <c r="I313" s="274" t="s">
        <v>1563</v>
      </c>
      <c r="J313" s="180">
        <v>34</v>
      </c>
      <c r="K313" s="180">
        <v>34</v>
      </c>
    </row>
    <row r="314" spans="1:11" ht="25.95" customHeight="1" thickBot="1" x14ac:dyDescent="0.35">
      <c r="A314" s="277"/>
      <c r="B314" s="277" t="s">
        <v>1551</v>
      </c>
      <c r="C314" s="277"/>
      <c r="D314" s="277" t="s">
        <v>1776</v>
      </c>
      <c r="E314" s="277"/>
      <c r="F314" s="277" t="s">
        <v>1556</v>
      </c>
      <c r="G314" s="277"/>
      <c r="H314" s="277"/>
      <c r="I314" s="277"/>
      <c r="J314" s="277"/>
      <c r="K314" s="277">
        <f>SUM(K312:K313)</f>
        <v>70</v>
      </c>
    </row>
    <row r="315" spans="1:11" ht="25.95" customHeight="1" outlineLevel="1" x14ac:dyDescent="0.3">
      <c r="A315" s="291">
        <v>23</v>
      </c>
      <c r="B315" s="80" t="s">
        <v>1732</v>
      </c>
      <c r="C315" s="20" t="s">
        <v>66</v>
      </c>
      <c r="D315" s="3" t="s">
        <v>68</v>
      </c>
      <c r="E315" s="189">
        <v>45567</v>
      </c>
      <c r="F315" s="190" t="s">
        <v>1560</v>
      </c>
      <c r="G315" s="292">
        <v>45941</v>
      </c>
      <c r="H315" s="3" t="s">
        <v>64</v>
      </c>
      <c r="I315" s="274" t="s">
        <v>1563</v>
      </c>
      <c r="J315" s="180">
        <v>36</v>
      </c>
      <c r="K315" s="180">
        <v>36</v>
      </c>
    </row>
    <row r="316" spans="1:11" ht="25.95" customHeight="1" outlineLevel="1" x14ac:dyDescent="0.3">
      <c r="A316" s="291">
        <v>21</v>
      </c>
      <c r="B316" s="80" t="s">
        <v>1732</v>
      </c>
      <c r="C316" s="20" t="s">
        <v>66</v>
      </c>
      <c r="D316" s="3" t="s">
        <v>68</v>
      </c>
      <c r="E316" s="189">
        <v>45567</v>
      </c>
      <c r="F316" s="190" t="s">
        <v>1560</v>
      </c>
      <c r="G316" s="292">
        <v>45942</v>
      </c>
      <c r="H316" s="3" t="s">
        <v>64</v>
      </c>
      <c r="I316" s="274" t="s">
        <v>1563</v>
      </c>
      <c r="J316" s="180">
        <v>34</v>
      </c>
      <c r="K316" s="180">
        <v>34</v>
      </c>
    </row>
    <row r="317" spans="1:11" ht="25.95" customHeight="1" thickBot="1" x14ac:dyDescent="0.35">
      <c r="A317" s="277"/>
      <c r="B317" s="277" t="s">
        <v>1732</v>
      </c>
      <c r="C317" s="277"/>
      <c r="D317" s="277" t="s">
        <v>68</v>
      </c>
      <c r="E317" s="277"/>
      <c r="F317" s="277" t="s">
        <v>1560</v>
      </c>
      <c r="G317" s="277"/>
      <c r="H317" s="277"/>
      <c r="I317" s="277"/>
      <c r="J317" s="277"/>
      <c r="K317" s="277">
        <f>SUM(K315:K316)</f>
        <v>70</v>
      </c>
    </row>
    <row r="318" spans="1:11" ht="25.95" customHeight="1" outlineLevel="1" x14ac:dyDescent="0.3">
      <c r="A318" s="291">
        <v>19</v>
      </c>
      <c r="B318" s="80" t="s">
        <v>1733</v>
      </c>
      <c r="C318" s="20" t="s">
        <v>66</v>
      </c>
      <c r="D318" s="3" t="s">
        <v>1735</v>
      </c>
      <c r="E318" s="189">
        <v>45648</v>
      </c>
      <c r="F318" s="190" t="s">
        <v>1567</v>
      </c>
      <c r="G318" s="292">
        <v>45942</v>
      </c>
      <c r="H318" s="3" t="s">
        <v>64</v>
      </c>
      <c r="I318" s="274" t="s">
        <v>1563</v>
      </c>
      <c r="J318" s="180">
        <v>34</v>
      </c>
      <c r="K318" s="180">
        <v>68</v>
      </c>
    </row>
    <row r="319" spans="1:11" ht="25.95" customHeight="1" thickBot="1" x14ac:dyDescent="0.35">
      <c r="A319" s="277"/>
      <c r="B319" s="277" t="s">
        <v>1733</v>
      </c>
      <c r="C319" s="277"/>
      <c r="D319" s="277" t="s">
        <v>1735</v>
      </c>
      <c r="E319" s="277"/>
      <c r="F319" s="277" t="s">
        <v>1567</v>
      </c>
      <c r="G319" s="277"/>
      <c r="H319" s="277"/>
      <c r="I319" s="277"/>
      <c r="J319" s="277"/>
      <c r="K319" s="277">
        <v>68</v>
      </c>
    </row>
    <row r="320" spans="1:11" ht="25.95" customHeight="1" outlineLevel="1" x14ac:dyDescent="0.3">
      <c r="A320" s="291">
        <v>3</v>
      </c>
      <c r="B320" s="80" t="s">
        <v>1589</v>
      </c>
      <c r="C320" s="20" t="s">
        <v>67</v>
      </c>
      <c r="D320" s="3" t="s">
        <v>1777</v>
      </c>
      <c r="E320" s="189">
        <v>45597</v>
      </c>
      <c r="F320" s="190" t="s">
        <v>1590</v>
      </c>
      <c r="G320" s="292">
        <v>46003</v>
      </c>
      <c r="H320" s="3" t="s">
        <v>64</v>
      </c>
      <c r="I320" s="274" t="s">
        <v>566</v>
      </c>
      <c r="J320" s="180">
        <v>29</v>
      </c>
      <c r="K320" s="180">
        <v>58</v>
      </c>
    </row>
    <row r="321" spans="1:11" ht="25.95" customHeight="1" outlineLevel="1" x14ac:dyDescent="0.3">
      <c r="A321" s="291">
        <v>1</v>
      </c>
      <c r="B321" s="80" t="s">
        <v>1589</v>
      </c>
      <c r="C321" s="20" t="s">
        <v>67</v>
      </c>
      <c r="D321" s="3" t="s">
        <v>1777</v>
      </c>
      <c r="E321" s="189">
        <v>45597</v>
      </c>
      <c r="F321" s="190" t="s">
        <v>1590</v>
      </c>
      <c r="G321" s="292">
        <v>46020</v>
      </c>
      <c r="H321" s="3" t="s">
        <v>11</v>
      </c>
      <c r="I321" s="274" t="s">
        <v>426</v>
      </c>
      <c r="J321" s="180">
        <v>10</v>
      </c>
      <c r="K321" s="180">
        <v>10</v>
      </c>
    </row>
    <row r="322" spans="1:11" ht="25.95" customHeight="1" thickBot="1" x14ac:dyDescent="0.35">
      <c r="A322" s="277"/>
      <c r="B322" s="277" t="s">
        <v>1589</v>
      </c>
      <c r="C322" s="277"/>
      <c r="D322" s="277" t="s">
        <v>1777</v>
      </c>
      <c r="E322" s="277"/>
      <c r="F322" s="277" t="s">
        <v>1590</v>
      </c>
      <c r="G322" s="277"/>
      <c r="H322" s="277"/>
      <c r="I322" s="277"/>
      <c r="J322" s="277"/>
      <c r="K322" s="277">
        <f>SUM(K320:K321)</f>
        <v>68</v>
      </c>
    </row>
    <row r="323" spans="1:11" ht="25.95" customHeight="1" outlineLevel="1" x14ac:dyDescent="0.3">
      <c r="A323" s="291">
        <v>6</v>
      </c>
      <c r="B323" s="80" t="s">
        <v>516</v>
      </c>
      <c r="C323" s="20" t="s">
        <v>67</v>
      </c>
      <c r="D323" s="3" t="s">
        <v>515</v>
      </c>
      <c r="E323" s="189">
        <v>43540</v>
      </c>
      <c r="F323" s="190" t="s">
        <v>854</v>
      </c>
      <c r="G323" s="292">
        <v>45703</v>
      </c>
      <c r="H323" s="3" t="s">
        <v>11</v>
      </c>
      <c r="I323" s="274" t="s">
        <v>988</v>
      </c>
      <c r="J323" s="180">
        <v>13</v>
      </c>
      <c r="K323" s="180">
        <v>13</v>
      </c>
    </row>
    <row r="324" spans="1:11" ht="25.95" customHeight="1" outlineLevel="1" x14ac:dyDescent="0.3">
      <c r="A324" s="291">
        <v>6</v>
      </c>
      <c r="B324" s="80" t="s">
        <v>516</v>
      </c>
      <c r="C324" s="20" t="s">
        <v>67</v>
      </c>
      <c r="D324" s="3" t="s">
        <v>515</v>
      </c>
      <c r="E324" s="189" t="s">
        <v>463</v>
      </c>
      <c r="F324" s="190" t="s">
        <v>464</v>
      </c>
      <c r="G324" s="292">
        <v>45928</v>
      </c>
      <c r="H324" s="3" t="s">
        <v>64</v>
      </c>
      <c r="I324" s="274" t="s">
        <v>509</v>
      </c>
      <c r="J324" s="180">
        <v>25</v>
      </c>
      <c r="K324" s="180">
        <v>50</v>
      </c>
    </row>
    <row r="325" spans="1:11" ht="25.95" customHeight="1" thickBot="1" x14ac:dyDescent="0.35">
      <c r="A325" s="277"/>
      <c r="B325" s="277" t="s">
        <v>516</v>
      </c>
      <c r="C325" s="277"/>
      <c r="D325" s="277" t="s">
        <v>515</v>
      </c>
      <c r="E325" s="277"/>
      <c r="F325" s="277" t="s">
        <v>464</v>
      </c>
      <c r="G325" s="277"/>
      <c r="H325" s="277"/>
      <c r="I325" s="277"/>
      <c r="J325" s="277"/>
      <c r="K325" s="277">
        <f>SUM(K323:K324)</f>
        <v>63</v>
      </c>
    </row>
    <row r="326" spans="1:11" ht="25.95" customHeight="1" outlineLevel="1" x14ac:dyDescent="0.3">
      <c r="A326" s="291">
        <v>12</v>
      </c>
      <c r="B326" s="80" t="s">
        <v>1530</v>
      </c>
      <c r="C326" s="20" t="s">
        <v>66</v>
      </c>
      <c r="D326" s="3" t="s">
        <v>688</v>
      </c>
      <c r="E326" s="189">
        <v>43948</v>
      </c>
      <c r="F326" s="190" t="s">
        <v>1358</v>
      </c>
      <c r="G326" s="292">
        <v>45850</v>
      </c>
      <c r="H326" s="3" t="s">
        <v>11</v>
      </c>
      <c r="I326" s="274" t="s">
        <v>1063</v>
      </c>
      <c r="J326" s="180">
        <v>13</v>
      </c>
      <c r="K326" s="180">
        <v>13</v>
      </c>
    </row>
    <row r="327" spans="1:11" ht="25.95" customHeight="1" outlineLevel="1" x14ac:dyDescent="0.3">
      <c r="A327" s="291">
        <v>24</v>
      </c>
      <c r="B327" s="80" t="s">
        <v>1530</v>
      </c>
      <c r="C327" s="20" t="s">
        <v>66</v>
      </c>
      <c r="D327" s="3" t="s">
        <v>688</v>
      </c>
      <c r="E327" s="189" t="s">
        <v>1531</v>
      </c>
      <c r="F327" s="190" t="s">
        <v>1358</v>
      </c>
      <c r="G327" s="292">
        <v>45928</v>
      </c>
      <c r="H327" s="3" t="s">
        <v>64</v>
      </c>
      <c r="I327" s="274" t="s">
        <v>509</v>
      </c>
      <c r="J327" s="180">
        <v>25</v>
      </c>
      <c r="K327" s="180">
        <v>50</v>
      </c>
    </row>
    <row r="328" spans="1:11" ht="25.95" customHeight="1" thickBot="1" x14ac:dyDescent="0.35">
      <c r="A328" s="277"/>
      <c r="B328" s="277" t="s">
        <v>1530</v>
      </c>
      <c r="C328" s="277"/>
      <c r="D328" s="277" t="s">
        <v>688</v>
      </c>
      <c r="E328" s="277"/>
      <c r="F328" s="277" t="s">
        <v>1358</v>
      </c>
      <c r="G328" s="277"/>
      <c r="H328" s="277"/>
      <c r="I328" s="277"/>
      <c r="J328" s="277"/>
      <c r="K328" s="277">
        <f>SUM(K326:K327)</f>
        <v>63</v>
      </c>
    </row>
    <row r="329" spans="1:11" ht="25.95" customHeight="1" outlineLevel="1" x14ac:dyDescent="0.3">
      <c r="A329" s="291">
        <v>5</v>
      </c>
      <c r="B329" s="80" t="s">
        <v>1715</v>
      </c>
      <c r="C329" s="20" t="s">
        <v>67</v>
      </c>
      <c r="D329" s="3" t="s">
        <v>41</v>
      </c>
      <c r="E329" s="189">
        <v>45356</v>
      </c>
      <c r="F329" s="190" t="s">
        <v>1396</v>
      </c>
      <c r="G329" s="292">
        <v>45864</v>
      </c>
      <c r="H329" s="3" t="s">
        <v>64</v>
      </c>
      <c r="I329" s="274" t="s">
        <v>566</v>
      </c>
      <c r="J329" s="180">
        <v>31</v>
      </c>
      <c r="K329" s="180">
        <v>62</v>
      </c>
    </row>
    <row r="330" spans="1:11" ht="25.95" customHeight="1" thickBot="1" x14ac:dyDescent="0.35">
      <c r="A330" s="277"/>
      <c r="B330" s="277" t="s">
        <v>1715</v>
      </c>
      <c r="C330" s="277"/>
      <c r="D330" s="277" t="s">
        <v>41</v>
      </c>
      <c r="E330" s="277"/>
      <c r="F330" s="277" t="s">
        <v>1396</v>
      </c>
      <c r="G330" s="277"/>
      <c r="H330" s="277"/>
      <c r="I330" s="277"/>
      <c r="J330" s="277"/>
      <c r="K330" s="277">
        <v>62</v>
      </c>
    </row>
    <row r="331" spans="1:11" ht="25.95" customHeight="1" outlineLevel="1" x14ac:dyDescent="0.3">
      <c r="A331" s="291">
        <v>8</v>
      </c>
      <c r="B331" s="80" t="s">
        <v>532</v>
      </c>
      <c r="C331" s="20" t="s">
        <v>67</v>
      </c>
      <c r="D331" s="3" t="s">
        <v>44</v>
      </c>
      <c r="E331" s="189">
        <v>44576</v>
      </c>
      <c r="F331" s="190" t="s">
        <v>935</v>
      </c>
      <c r="G331" s="292">
        <v>45787</v>
      </c>
      <c r="H331" s="3" t="s">
        <v>11</v>
      </c>
      <c r="I331" s="274" t="s">
        <v>566</v>
      </c>
      <c r="J331" s="180">
        <v>24</v>
      </c>
      <c r="K331" s="180">
        <v>24</v>
      </c>
    </row>
    <row r="332" spans="1:11" ht="25.95" customHeight="1" outlineLevel="1" x14ac:dyDescent="0.3">
      <c r="A332" s="291">
        <v>5</v>
      </c>
      <c r="B332" s="80" t="s">
        <v>532</v>
      </c>
      <c r="C332" s="20" t="s">
        <v>67</v>
      </c>
      <c r="D332" s="3" t="s">
        <v>44</v>
      </c>
      <c r="E332" s="189">
        <v>44576</v>
      </c>
      <c r="F332" s="190">
        <v>6414412</v>
      </c>
      <c r="G332" s="292">
        <v>45808</v>
      </c>
      <c r="H332" s="3" t="s">
        <v>11</v>
      </c>
      <c r="I332" s="274" t="s">
        <v>1618</v>
      </c>
      <c r="J332" s="180">
        <v>11</v>
      </c>
      <c r="K332" s="180">
        <v>11</v>
      </c>
    </row>
    <row r="333" spans="1:11" ht="25.95" customHeight="1" outlineLevel="1" x14ac:dyDescent="0.3">
      <c r="A333" s="291">
        <v>6</v>
      </c>
      <c r="B333" s="80" t="s">
        <v>532</v>
      </c>
      <c r="C333" s="20" t="s">
        <v>67</v>
      </c>
      <c r="D333" s="3" t="s">
        <v>44</v>
      </c>
      <c r="E333" s="189">
        <v>44576</v>
      </c>
      <c r="F333" s="190" t="s">
        <v>935</v>
      </c>
      <c r="G333" s="292">
        <v>45830</v>
      </c>
      <c r="H333" s="3" t="s">
        <v>11</v>
      </c>
      <c r="I333" s="274" t="s">
        <v>566</v>
      </c>
      <c r="J333" s="180">
        <v>26</v>
      </c>
      <c r="K333" s="180">
        <v>26</v>
      </c>
    </row>
    <row r="334" spans="1:11" ht="25.95" customHeight="1" thickBot="1" x14ac:dyDescent="0.35">
      <c r="A334" s="277"/>
      <c r="B334" s="277" t="s">
        <v>532</v>
      </c>
      <c r="C334" s="277"/>
      <c r="D334" s="277" t="s">
        <v>44</v>
      </c>
      <c r="E334" s="277"/>
      <c r="F334" s="277" t="s">
        <v>935</v>
      </c>
      <c r="G334" s="277"/>
      <c r="H334" s="277"/>
      <c r="I334" s="277"/>
      <c r="J334" s="277"/>
      <c r="K334" s="277">
        <f>SUM(K331:K333)</f>
        <v>61</v>
      </c>
    </row>
    <row r="335" spans="1:11" ht="25.95" customHeight="1" outlineLevel="1" x14ac:dyDescent="0.3">
      <c r="A335" s="291">
        <v>18</v>
      </c>
      <c r="B335" s="80" t="s">
        <v>1795</v>
      </c>
      <c r="C335" s="20" t="s">
        <v>66</v>
      </c>
      <c r="D335" s="3" t="s">
        <v>29</v>
      </c>
      <c r="E335" s="189">
        <v>45464</v>
      </c>
      <c r="F335" s="190" t="s">
        <v>1596</v>
      </c>
      <c r="G335" s="292">
        <v>46003</v>
      </c>
      <c r="H335" s="3" t="s">
        <v>64</v>
      </c>
      <c r="I335" s="274" t="s">
        <v>566</v>
      </c>
      <c r="J335" s="180">
        <v>29</v>
      </c>
      <c r="K335" s="180">
        <v>58</v>
      </c>
    </row>
    <row r="336" spans="1:11" ht="25.95" customHeight="1" thickBot="1" x14ac:dyDescent="0.35">
      <c r="A336" s="277"/>
      <c r="B336" s="277" t="s">
        <v>1795</v>
      </c>
      <c r="C336" s="277"/>
      <c r="D336" s="277" t="s">
        <v>29</v>
      </c>
      <c r="E336" s="277"/>
      <c r="F336" s="277" t="s">
        <v>1596</v>
      </c>
      <c r="G336" s="277"/>
      <c r="H336" s="277"/>
      <c r="I336" s="277"/>
      <c r="J336" s="277"/>
      <c r="K336" s="277">
        <v>58</v>
      </c>
    </row>
    <row r="337" spans="1:11" ht="25.95" customHeight="1" outlineLevel="1" x14ac:dyDescent="0.3">
      <c r="A337" s="291">
        <v>25</v>
      </c>
      <c r="B337" s="80" t="s">
        <v>538</v>
      </c>
      <c r="C337" s="20" t="s">
        <v>66</v>
      </c>
      <c r="D337" s="3" t="s">
        <v>429</v>
      </c>
      <c r="E337" s="189">
        <v>44568</v>
      </c>
      <c r="F337" s="190" t="s">
        <v>937</v>
      </c>
      <c r="G337" s="292">
        <v>45830</v>
      </c>
      <c r="H337" s="3" t="s">
        <v>11</v>
      </c>
      <c r="I337" s="274" t="s">
        <v>566</v>
      </c>
      <c r="J337" s="180">
        <v>26</v>
      </c>
      <c r="K337" s="180">
        <v>26</v>
      </c>
    </row>
    <row r="338" spans="1:11" ht="25.95" customHeight="1" outlineLevel="1" x14ac:dyDescent="0.3">
      <c r="A338" s="291">
        <v>29</v>
      </c>
      <c r="B338" s="80" t="s">
        <v>538</v>
      </c>
      <c r="C338" s="20" t="s">
        <v>66</v>
      </c>
      <c r="D338" s="3" t="s">
        <v>429</v>
      </c>
      <c r="E338" s="189">
        <v>44568</v>
      </c>
      <c r="F338" s="190" t="s">
        <v>937</v>
      </c>
      <c r="G338" s="292">
        <v>45864</v>
      </c>
      <c r="H338" s="3" t="s">
        <v>64</v>
      </c>
      <c r="I338" s="274" t="s">
        <v>566</v>
      </c>
      <c r="J338" s="180">
        <v>31</v>
      </c>
      <c r="K338" s="180">
        <v>31</v>
      </c>
    </row>
    <row r="339" spans="1:11" ht="25.95" customHeight="1" thickBot="1" x14ac:dyDescent="0.35">
      <c r="A339" s="277"/>
      <c r="B339" s="277" t="s">
        <v>538</v>
      </c>
      <c r="C339" s="277"/>
      <c r="D339" s="277" t="s">
        <v>429</v>
      </c>
      <c r="E339" s="277"/>
      <c r="F339" s="277" t="s">
        <v>937</v>
      </c>
      <c r="G339" s="277"/>
      <c r="H339" s="277"/>
      <c r="I339" s="277"/>
      <c r="J339" s="277"/>
      <c r="K339" s="277">
        <f>SUM(K337:K338)</f>
        <v>57</v>
      </c>
    </row>
    <row r="340" spans="1:11" ht="25.95" customHeight="1" outlineLevel="1" x14ac:dyDescent="0.3">
      <c r="A340" s="291">
        <v>41</v>
      </c>
      <c r="B340" s="80" t="s">
        <v>1418</v>
      </c>
      <c r="C340" s="20" t="s">
        <v>66</v>
      </c>
      <c r="D340" s="3" t="s">
        <v>1748</v>
      </c>
      <c r="E340" s="189">
        <v>44842</v>
      </c>
      <c r="F340" s="190" t="s">
        <v>1379</v>
      </c>
      <c r="G340" s="292">
        <v>45857</v>
      </c>
      <c r="H340" s="3" t="s">
        <v>64</v>
      </c>
      <c r="I340" s="274" t="s">
        <v>730</v>
      </c>
      <c r="J340" s="180">
        <v>44</v>
      </c>
      <c r="K340" s="180">
        <v>44</v>
      </c>
    </row>
    <row r="341" spans="1:11" ht="25.95" customHeight="1" outlineLevel="1" x14ac:dyDescent="0.3">
      <c r="A341" s="291">
        <v>14</v>
      </c>
      <c r="B341" s="80" t="s">
        <v>1418</v>
      </c>
      <c r="C341" s="20" t="s">
        <v>66</v>
      </c>
      <c r="D341" s="3" t="s">
        <v>1748</v>
      </c>
      <c r="E341" s="189">
        <v>44842</v>
      </c>
      <c r="F341" s="190" t="s">
        <v>1379</v>
      </c>
      <c r="G341" s="292">
        <v>45871</v>
      </c>
      <c r="H341" s="3" t="s">
        <v>11</v>
      </c>
      <c r="I341" s="274" t="s">
        <v>1419</v>
      </c>
      <c r="J341" s="180">
        <v>13</v>
      </c>
      <c r="K341" s="180">
        <v>13</v>
      </c>
    </row>
    <row r="342" spans="1:11" ht="25.95" customHeight="1" thickBot="1" x14ac:dyDescent="0.35">
      <c r="A342" s="277"/>
      <c r="B342" s="277" t="s">
        <v>1418</v>
      </c>
      <c r="C342" s="277"/>
      <c r="D342" s="277" t="s">
        <v>1748</v>
      </c>
      <c r="E342" s="277"/>
      <c r="F342" s="277" t="s">
        <v>1379</v>
      </c>
      <c r="G342" s="277"/>
      <c r="H342" s="277"/>
      <c r="I342" s="277"/>
      <c r="J342" s="277"/>
      <c r="K342" s="277">
        <f>SUM(K340:K341)</f>
        <v>57</v>
      </c>
    </row>
    <row r="343" spans="1:11" ht="25.95" customHeight="1" outlineLevel="1" x14ac:dyDescent="0.3">
      <c r="A343" s="291">
        <v>9</v>
      </c>
      <c r="B343" s="80" t="s">
        <v>1739</v>
      </c>
      <c r="C343" s="20" t="s">
        <v>67</v>
      </c>
      <c r="D343" s="3" t="s">
        <v>429</v>
      </c>
      <c r="E343" s="189">
        <v>44563</v>
      </c>
      <c r="F343" s="190" t="s">
        <v>1592</v>
      </c>
      <c r="G343" s="292">
        <v>46003</v>
      </c>
      <c r="H343" s="3" t="s">
        <v>64</v>
      </c>
      <c r="I343" s="274" t="s">
        <v>566</v>
      </c>
      <c r="J343" s="180">
        <v>29</v>
      </c>
      <c r="K343" s="180">
        <v>29</v>
      </c>
    </row>
    <row r="344" spans="1:11" ht="25.95" customHeight="1" outlineLevel="1" x14ac:dyDescent="0.3">
      <c r="A344" s="291">
        <v>7</v>
      </c>
      <c r="B344" s="80" t="s">
        <v>1739</v>
      </c>
      <c r="C344" s="20" t="s">
        <v>67</v>
      </c>
      <c r="D344" s="3" t="s">
        <v>429</v>
      </c>
      <c r="E344" s="189">
        <v>44563</v>
      </c>
      <c r="F344" s="190" t="s">
        <v>1592</v>
      </c>
      <c r="G344" s="292">
        <v>45928</v>
      </c>
      <c r="H344" s="3" t="s">
        <v>11</v>
      </c>
      <c r="I344" s="274" t="s">
        <v>566</v>
      </c>
      <c r="J344" s="180">
        <v>27</v>
      </c>
      <c r="K344" s="180">
        <v>27</v>
      </c>
    </row>
    <row r="345" spans="1:11" ht="25.5" customHeight="1" thickBot="1" x14ac:dyDescent="0.35">
      <c r="A345" s="277"/>
      <c r="B345" s="277" t="s">
        <v>1739</v>
      </c>
      <c r="C345" s="277"/>
      <c r="D345" s="277" t="s">
        <v>429</v>
      </c>
      <c r="E345" s="277"/>
      <c r="F345" s="277" t="s">
        <v>1592</v>
      </c>
      <c r="G345" s="277"/>
      <c r="H345" s="277"/>
      <c r="I345" s="277"/>
      <c r="J345" s="277"/>
      <c r="K345" s="277">
        <f>SUBTOTAL(9,K343:K344)</f>
        <v>56</v>
      </c>
    </row>
    <row r="346" spans="1:11" ht="25.95" customHeight="1" outlineLevel="1" x14ac:dyDescent="0.3">
      <c r="A346" s="291">
        <v>20</v>
      </c>
      <c r="B346" s="80" t="s">
        <v>1529</v>
      </c>
      <c r="C346" s="20" t="s">
        <v>66</v>
      </c>
      <c r="D346" s="3" t="s">
        <v>515</v>
      </c>
      <c r="E346" s="189" t="s">
        <v>499</v>
      </c>
      <c r="F346" s="190" t="s">
        <v>1102</v>
      </c>
      <c r="G346" s="292">
        <v>45928</v>
      </c>
      <c r="H346" s="3" t="s">
        <v>64</v>
      </c>
      <c r="I346" s="274" t="s">
        <v>509</v>
      </c>
      <c r="J346" s="180">
        <v>25</v>
      </c>
      <c r="K346" s="180">
        <v>25</v>
      </c>
    </row>
    <row r="347" spans="1:11" ht="25.95" customHeight="1" outlineLevel="1" x14ac:dyDescent="0.3">
      <c r="A347" s="291">
        <v>23</v>
      </c>
      <c r="B347" s="80" t="s">
        <v>1529</v>
      </c>
      <c r="C347" s="20" t="s">
        <v>66</v>
      </c>
      <c r="D347" s="3" t="s">
        <v>515</v>
      </c>
      <c r="E347" s="189" t="s">
        <v>499</v>
      </c>
      <c r="F347" s="190" t="s">
        <v>1102</v>
      </c>
      <c r="G347" s="292">
        <v>45928</v>
      </c>
      <c r="H347" s="3" t="s">
        <v>11</v>
      </c>
      <c r="I347" s="274" t="s">
        <v>509</v>
      </c>
      <c r="J347" s="180">
        <v>27</v>
      </c>
      <c r="K347" s="180">
        <v>27</v>
      </c>
    </row>
    <row r="348" spans="1:11" ht="25.95" customHeight="1" thickBot="1" x14ac:dyDescent="0.35">
      <c r="A348" s="277"/>
      <c r="B348" s="277" t="s">
        <v>1529</v>
      </c>
      <c r="C348" s="277"/>
      <c r="D348" s="277" t="s">
        <v>515</v>
      </c>
      <c r="E348" s="277"/>
      <c r="F348" s="277" t="s">
        <v>1102</v>
      </c>
      <c r="G348" s="277"/>
      <c r="H348" s="277"/>
      <c r="I348" s="277"/>
      <c r="J348" s="277"/>
      <c r="K348" s="277">
        <f>SUM(K346:K347)</f>
        <v>52</v>
      </c>
    </row>
    <row r="349" spans="1:11" ht="25.95" customHeight="1" outlineLevel="1" x14ac:dyDescent="0.3">
      <c r="A349" s="291">
        <v>32</v>
      </c>
      <c r="B349" s="80" t="s">
        <v>325</v>
      </c>
      <c r="C349" s="20" t="s">
        <v>66</v>
      </c>
      <c r="D349" s="3" t="s">
        <v>819</v>
      </c>
      <c r="E349" s="189">
        <v>44263</v>
      </c>
      <c r="F349" s="190" t="s">
        <v>1475</v>
      </c>
      <c r="G349" s="292">
        <v>45906</v>
      </c>
      <c r="H349" s="3" t="s">
        <v>64</v>
      </c>
      <c r="I349" s="274" t="s">
        <v>1478</v>
      </c>
      <c r="J349" s="180">
        <v>26</v>
      </c>
      <c r="K349" s="180">
        <v>52</v>
      </c>
    </row>
    <row r="350" spans="1:11" ht="25.95" customHeight="1" thickBot="1" x14ac:dyDescent="0.35">
      <c r="A350" s="277"/>
      <c r="B350" s="277" t="s">
        <v>325</v>
      </c>
      <c r="C350" s="277"/>
      <c r="D350" s="277" t="s">
        <v>819</v>
      </c>
      <c r="E350" s="277"/>
      <c r="F350" s="277" t="s">
        <v>1475</v>
      </c>
      <c r="G350" s="277"/>
      <c r="H350" s="277"/>
      <c r="I350" s="277"/>
      <c r="J350" s="277"/>
      <c r="K350" s="277">
        <v>52</v>
      </c>
    </row>
    <row r="351" spans="1:11" ht="25.95" customHeight="1" outlineLevel="1" x14ac:dyDescent="0.3">
      <c r="A351" s="291">
        <v>47</v>
      </c>
      <c r="B351" s="80" t="s">
        <v>1744</v>
      </c>
      <c r="C351" s="20" t="s">
        <v>66</v>
      </c>
      <c r="D351" s="3"/>
      <c r="E351" s="189">
        <v>43819</v>
      </c>
      <c r="F351" s="190" t="s">
        <v>340</v>
      </c>
      <c r="G351" s="292">
        <v>45788</v>
      </c>
      <c r="H351" s="3" t="s">
        <v>64</v>
      </c>
      <c r="I351" s="274" t="s">
        <v>1007</v>
      </c>
      <c r="J351" s="180">
        <v>51</v>
      </c>
      <c r="K351" s="180">
        <v>51</v>
      </c>
    </row>
    <row r="352" spans="1:11" ht="25.95" customHeight="1" thickBot="1" x14ac:dyDescent="0.35">
      <c r="A352" s="277"/>
      <c r="B352" s="277" t="s">
        <v>1744</v>
      </c>
      <c r="C352" s="277"/>
      <c r="D352" s="277"/>
      <c r="E352" s="277"/>
      <c r="F352" s="277" t="s">
        <v>340</v>
      </c>
      <c r="G352" s="277"/>
      <c r="H352" s="277"/>
      <c r="I352" s="277"/>
      <c r="J352" s="277"/>
      <c r="K352" s="277">
        <v>51</v>
      </c>
    </row>
    <row r="353" spans="1:11" ht="25.95" customHeight="1" outlineLevel="1" x14ac:dyDescent="0.3">
      <c r="A353" s="291">
        <v>36</v>
      </c>
      <c r="B353" s="80" t="s">
        <v>1721</v>
      </c>
      <c r="C353" s="20" t="s">
        <v>66</v>
      </c>
      <c r="D353" s="3" t="s">
        <v>1722</v>
      </c>
      <c r="E353" s="189">
        <v>45526</v>
      </c>
      <c r="F353" s="190" t="s">
        <v>1451</v>
      </c>
      <c r="G353" s="292">
        <v>45892</v>
      </c>
      <c r="H353" s="3" t="s">
        <v>64</v>
      </c>
      <c r="I353" s="274" t="s">
        <v>1453</v>
      </c>
      <c r="J353" s="180">
        <v>50</v>
      </c>
      <c r="K353" s="180">
        <v>50</v>
      </c>
    </row>
    <row r="354" spans="1:11" ht="25.95" customHeight="1" thickBot="1" x14ac:dyDescent="0.35">
      <c r="A354" s="277"/>
      <c r="B354" s="277" t="s">
        <v>1721</v>
      </c>
      <c r="C354" s="277"/>
      <c r="D354" s="277" t="s">
        <v>1722</v>
      </c>
      <c r="E354" s="277"/>
      <c r="F354" s="277" t="s">
        <v>1451</v>
      </c>
      <c r="G354" s="277"/>
      <c r="H354" s="277"/>
      <c r="I354" s="277"/>
      <c r="J354" s="277"/>
      <c r="K354" s="277">
        <v>50</v>
      </c>
    </row>
    <row r="355" spans="1:11" ht="25.95" customHeight="1" outlineLevel="1" x14ac:dyDescent="0.3">
      <c r="A355" s="291">
        <v>7</v>
      </c>
      <c r="B355" s="80" t="s">
        <v>320</v>
      </c>
      <c r="C355" s="20" t="s">
        <v>67</v>
      </c>
      <c r="D355" s="3" t="s">
        <v>44</v>
      </c>
      <c r="E355" s="189" t="s">
        <v>449</v>
      </c>
      <c r="F355" s="190">
        <v>6414411</v>
      </c>
      <c r="G355" s="292">
        <v>45724</v>
      </c>
      <c r="H355" s="3" t="s">
        <v>11</v>
      </c>
      <c r="I355" s="274" t="s">
        <v>426</v>
      </c>
      <c r="J355" s="180">
        <v>14</v>
      </c>
      <c r="K355" s="180">
        <v>14</v>
      </c>
    </row>
    <row r="356" spans="1:11" ht="25.95" customHeight="1" outlineLevel="1" x14ac:dyDescent="0.3">
      <c r="A356" s="291">
        <v>12</v>
      </c>
      <c r="B356" s="80" t="s">
        <v>320</v>
      </c>
      <c r="C356" s="20" t="s">
        <v>67</v>
      </c>
      <c r="D356" s="3" t="s">
        <v>44</v>
      </c>
      <c r="E356" s="189">
        <v>44576</v>
      </c>
      <c r="F356" s="190" t="s">
        <v>1015</v>
      </c>
      <c r="G356" s="292">
        <v>45906</v>
      </c>
      <c r="H356" s="3" t="s">
        <v>64</v>
      </c>
      <c r="I356" s="274" t="s">
        <v>1478</v>
      </c>
      <c r="J356" s="180">
        <v>26</v>
      </c>
      <c r="K356" s="180">
        <v>26</v>
      </c>
    </row>
    <row r="357" spans="1:11" ht="25.95" customHeight="1" outlineLevel="1" x14ac:dyDescent="0.3">
      <c r="A357" s="291">
        <v>5</v>
      </c>
      <c r="B357" s="80" t="s">
        <v>320</v>
      </c>
      <c r="C357" s="20" t="s">
        <v>67</v>
      </c>
      <c r="D357" s="3" t="s">
        <v>44</v>
      </c>
      <c r="E357" s="189">
        <v>44576</v>
      </c>
      <c r="F357" s="190" t="s">
        <v>1015</v>
      </c>
      <c r="G357" s="292">
        <v>45970</v>
      </c>
      <c r="H357" s="3" t="s">
        <v>11</v>
      </c>
      <c r="I357" s="274" t="s">
        <v>1094</v>
      </c>
      <c r="J357" s="180">
        <v>10</v>
      </c>
      <c r="K357" s="180">
        <v>10</v>
      </c>
    </row>
    <row r="358" spans="1:11" ht="25.95" customHeight="1" thickBot="1" x14ac:dyDescent="0.35">
      <c r="A358" s="277"/>
      <c r="B358" s="277" t="s">
        <v>320</v>
      </c>
      <c r="C358" s="277"/>
      <c r="D358" s="277" t="s">
        <v>44</v>
      </c>
      <c r="E358" s="277"/>
      <c r="F358" s="277" t="s">
        <v>1015</v>
      </c>
      <c r="G358" s="277"/>
      <c r="H358" s="277"/>
      <c r="I358" s="277"/>
      <c r="J358" s="277"/>
      <c r="K358" s="277">
        <f>SUM(K355:K357)</f>
        <v>50</v>
      </c>
    </row>
    <row r="359" spans="1:11" ht="25.95" customHeight="1" outlineLevel="1" x14ac:dyDescent="0.3">
      <c r="A359" s="291">
        <v>22</v>
      </c>
      <c r="B359" s="80" t="s">
        <v>1720</v>
      </c>
      <c r="C359" s="20" t="s">
        <v>67</v>
      </c>
      <c r="D359" s="3" t="s">
        <v>1632</v>
      </c>
      <c r="E359" s="189">
        <v>44803</v>
      </c>
      <c r="F359" s="190" t="s">
        <v>1448</v>
      </c>
      <c r="G359" s="292">
        <v>45892</v>
      </c>
      <c r="H359" s="3" t="s">
        <v>64</v>
      </c>
      <c r="I359" s="274" t="s">
        <v>1453</v>
      </c>
      <c r="J359" s="180">
        <v>50</v>
      </c>
      <c r="K359" s="180">
        <v>50</v>
      </c>
    </row>
    <row r="360" spans="1:11" ht="25.95" customHeight="1" thickBot="1" x14ac:dyDescent="0.35">
      <c r="A360" s="277"/>
      <c r="B360" s="277" t="s">
        <v>1720</v>
      </c>
      <c r="C360" s="277"/>
      <c r="D360" s="277" t="s">
        <v>1632</v>
      </c>
      <c r="E360" s="277"/>
      <c r="F360" s="277" t="s">
        <v>1448</v>
      </c>
      <c r="G360" s="277"/>
      <c r="H360" s="277"/>
      <c r="I360" s="277"/>
      <c r="J360" s="277"/>
      <c r="K360" s="277">
        <v>50</v>
      </c>
    </row>
    <row r="361" spans="1:11" ht="25.95" customHeight="1" outlineLevel="1" x14ac:dyDescent="0.3">
      <c r="A361" s="291">
        <v>6</v>
      </c>
      <c r="B361" s="80" t="s">
        <v>1726</v>
      </c>
      <c r="C361" s="20" t="s">
        <v>67</v>
      </c>
      <c r="D361" s="3" t="s">
        <v>1632</v>
      </c>
      <c r="E361" s="189">
        <v>45036</v>
      </c>
      <c r="F361" s="190" t="s">
        <v>1498</v>
      </c>
      <c r="G361" s="292">
        <v>45914</v>
      </c>
      <c r="H361" s="3" t="s">
        <v>64</v>
      </c>
      <c r="I361" s="274" t="s">
        <v>374</v>
      </c>
      <c r="J361" s="180">
        <v>23</v>
      </c>
      <c r="K361" s="180">
        <v>46</v>
      </c>
    </row>
    <row r="362" spans="1:11" ht="25.95" customHeight="1" thickBot="1" x14ac:dyDescent="0.35">
      <c r="A362" s="277"/>
      <c r="B362" s="277" t="s">
        <v>1726</v>
      </c>
      <c r="C362" s="277"/>
      <c r="D362" s="277" t="s">
        <v>1632</v>
      </c>
      <c r="E362" s="277"/>
      <c r="F362" s="277" t="s">
        <v>1498</v>
      </c>
      <c r="G362" s="277"/>
      <c r="H362" s="277"/>
      <c r="I362" s="277"/>
      <c r="J362" s="277"/>
      <c r="K362" s="277">
        <v>46</v>
      </c>
    </row>
    <row r="363" spans="1:11" ht="25.95" customHeight="1" outlineLevel="1" x14ac:dyDescent="0.3">
      <c r="A363" s="291">
        <v>17</v>
      </c>
      <c r="B363" s="80" t="s">
        <v>1501</v>
      </c>
      <c r="C363" s="20" t="s">
        <v>66</v>
      </c>
      <c r="D363" s="3" t="s">
        <v>1773</v>
      </c>
      <c r="E363" s="189">
        <v>45234</v>
      </c>
      <c r="F363" s="190" t="s">
        <v>1502</v>
      </c>
      <c r="G363" s="292">
        <v>45914</v>
      </c>
      <c r="H363" s="3" t="s">
        <v>64</v>
      </c>
      <c r="I363" s="274" t="s">
        <v>374</v>
      </c>
      <c r="J363" s="180">
        <v>23</v>
      </c>
      <c r="K363" s="180">
        <v>46</v>
      </c>
    </row>
    <row r="364" spans="1:11" ht="25.95" customHeight="1" thickBot="1" x14ac:dyDescent="0.35">
      <c r="A364" s="277"/>
      <c r="B364" s="277" t="s">
        <v>1501</v>
      </c>
      <c r="C364" s="277"/>
      <c r="D364" s="277" t="s">
        <v>1773</v>
      </c>
      <c r="E364" s="277"/>
      <c r="F364" s="277" t="s">
        <v>1502</v>
      </c>
      <c r="G364" s="277"/>
      <c r="H364" s="277"/>
      <c r="I364" s="277"/>
      <c r="J364" s="277"/>
      <c r="K364" s="277">
        <v>46</v>
      </c>
    </row>
    <row r="365" spans="1:11" ht="25.95" customHeight="1" outlineLevel="1" x14ac:dyDescent="0.3">
      <c r="A365" s="291">
        <v>24</v>
      </c>
      <c r="B365" s="80" t="s">
        <v>1372</v>
      </c>
      <c r="C365" s="20" t="s">
        <v>66</v>
      </c>
      <c r="D365" s="3" t="s">
        <v>1663</v>
      </c>
      <c r="E365" s="189">
        <v>45507</v>
      </c>
      <c r="F365" s="190" t="s">
        <v>1373</v>
      </c>
      <c r="G365" s="292">
        <v>45857</v>
      </c>
      <c r="H365" s="3" t="s">
        <v>64</v>
      </c>
      <c r="I365" s="274" t="s">
        <v>730</v>
      </c>
      <c r="J365" s="180">
        <v>44</v>
      </c>
      <c r="K365" s="180">
        <v>44</v>
      </c>
    </row>
    <row r="366" spans="1:11" ht="25.95" customHeight="1" thickBot="1" x14ac:dyDescent="0.35">
      <c r="A366" s="277"/>
      <c r="B366" s="277" t="s">
        <v>1372</v>
      </c>
      <c r="C366" s="277"/>
      <c r="D366" s="277" t="s">
        <v>1663</v>
      </c>
      <c r="E366" s="277"/>
      <c r="F366" s="277" t="s">
        <v>1373</v>
      </c>
      <c r="G366" s="277"/>
      <c r="H366" s="277"/>
      <c r="I366" s="277"/>
      <c r="J366" s="277"/>
      <c r="K366" s="277">
        <v>44</v>
      </c>
    </row>
    <row r="367" spans="1:11" ht="25.95" customHeight="1" outlineLevel="1" x14ac:dyDescent="0.3">
      <c r="A367" s="291">
        <v>13</v>
      </c>
      <c r="B367" s="80" t="s">
        <v>735</v>
      </c>
      <c r="C367" s="20" t="s">
        <v>67</v>
      </c>
      <c r="D367" s="3"/>
      <c r="E367" s="189">
        <v>44221</v>
      </c>
      <c r="F367" s="190" t="s">
        <v>1369</v>
      </c>
      <c r="G367" s="292">
        <v>45857</v>
      </c>
      <c r="H367" s="3" t="s">
        <v>64</v>
      </c>
      <c r="I367" s="274" t="s">
        <v>730</v>
      </c>
      <c r="J367" s="180">
        <v>44</v>
      </c>
      <c r="K367" s="180">
        <v>44</v>
      </c>
    </row>
    <row r="368" spans="1:11" ht="25.95" customHeight="1" thickBot="1" x14ac:dyDescent="0.35">
      <c r="A368" s="277"/>
      <c r="B368" s="277" t="s">
        <v>735</v>
      </c>
      <c r="C368" s="277"/>
      <c r="D368" s="277"/>
      <c r="E368" s="277"/>
      <c r="F368" s="277" t="s">
        <v>1369</v>
      </c>
      <c r="G368" s="277"/>
      <c r="H368" s="277"/>
      <c r="I368" s="277"/>
      <c r="J368" s="277"/>
      <c r="K368" s="277">
        <v>44</v>
      </c>
    </row>
    <row r="369" spans="1:11" ht="25.95" customHeight="1" outlineLevel="1" x14ac:dyDescent="0.3">
      <c r="A369" s="291">
        <v>8</v>
      </c>
      <c r="B369" s="80" t="s">
        <v>1364</v>
      </c>
      <c r="C369" s="20" t="s">
        <v>67</v>
      </c>
      <c r="D369" s="3" t="s">
        <v>41</v>
      </c>
      <c r="E369" s="189">
        <v>45261</v>
      </c>
      <c r="F369" s="190" t="s">
        <v>1365</v>
      </c>
      <c r="G369" s="292">
        <v>45857</v>
      </c>
      <c r="H369" s="3" t="s">
        <v>64</v>
      </c>
      <c r="I369" s="274" t="s">
        <v>730</v>
      </c>
      <c r="J369" s="180">
        <v>44</v>
      </c>
      <c r="K369" s="180">
        <v>44</v>
      </c>
    </row>
    <row r="370" spans="1:11" ht="25.95" customHeight="1" thickBot="1" x14ac:dyDescent="0.35">
      <c r="A370" s="277"/>
      <c r="B370" s="277" t="s">
        <v>1364</v>
      </c>
      <c r="C370" s="277"/>
      <c r="D370" s="277" t="s">
        <v>41</v>
      </c>
      <c r="E370" s="277"/>
      <c r="F370" s="277" t="s">
        <v>1365</v>
      </c>
      <c r="G370" s="277"/>
      <c r="H370" s="277"/>
      <c r="I370" s="277"/>
      <c r="J370" s="277"/>
      <c r="K370" s="277">
        <v>44</v>
      </c>
    </row>
    <row r="371" spans="1:11" ht="25.95" customHeight="1" outlineLevel="1" x14ac:dyDescent="0.3">
      <c r="A371" s="291">
        <v>5</v>
      </c>
      <c r="B371" s="80" t="s">
        <v>1709</v>
      </c>
      <c r="C371" s="20" t="s">
        <v>67</v>
      </c>
      <c r="D371" s="3"/>
      <c r="E371" s="189">
        <v>45374</v>
      </c>
      <c r="F371" s="190" t="s">
        <v>1363</v>
      </c>
      <c r="G371" s="292">
        <v>45857</v>
      </c>
      <c r="H371" s="3" t="s">
        <v>64</v>
      </c>
      <c r="I371" s="274" t="s">
        <v>730</v>
      </c>
      <c r="J371" s="180">
        <v>44</v>
      </c>
      <c r="K371" s="180">
        <v>44</v>
      </c>
    </row>
    <row r="372" spans="1:11" ht="25.95" customHeight="1" thickBot="1" x14ac:dyDescent="0.35">
      <c r="A372" s="277"/>
      <c r="B372" s="277" t="s">
        <v>1709</v>
      </c>
      <c r="C372" s="277"/>
      <c r="D372" s="277"/>
      <c r="E372" s="277"/>
      <c r="F372" s="277" t="s">
        <v>1363</v>
      </c>
      <c r="G372" s="277"/>
      <c r="H372" s="277"/>
      <c r="I372" s="277"/>
      <c r="J372" s="277"/>
      <c r="K372" s="277">
        <v>44</v>
      </c>
    </row>
    <row r="373" spans="1:11" ht="25.95" customHeight="1" outlineLevel="1" x14ac:dyDescent="0.3">
      <c r="A373" s="291">
        <v>11</v>
      </c>
      <c r="B373" s="80" t="s">
        <v>1597</v>
      </c>
      <c r="C373" s="20" t="s">
        <v>66</v>
      </c>
      <c r="D373" s="3"/>
      <c r="E373" s="189" t="s">
        <v>1656</v>
      </c>
      <c r="F373" s="190">
        <v>6862471</v>
      </c>
      <c r="G373" s="292">
        <v>45724</v>
      </c>
      <c r="H373" s="3" t="s">
        <v>11</v>
      </c>
      <c r="I373" s="274" t="s">
        <v>426</v>
      </c>
      <c r="J373" s="180">
        <v>14</v>
      </c>
      <c r="K373" s="180">
        <v>14</v>
      </c>
    </row>
    <row r="374" spans="1:11" ht="25.95" customHeight="1" outlineLevel="1" x14ac:dyDescent="0.3">
      <c r="A374" s="291">
        <v>24</v>
      </c>
      <c r="B374" s="80" t="s">
        <v>1597</v>
      </c>
      <c r="C374" s="20" t="s">
        <v>66</v>
      </c>
      <c r="D374" s="3"/>
      <c r="E374" s="189">
        <v>45239</v>
      </c>
      <c r="F374" s="190" t="s">
        <v>1598</v>
      </c>
      <c r="G374" s="292">
        <v>46003</v>
      </c>
      <c r="H374" s="3" t="s">
        <v>64</v>
      </c>
      <c r="I374" s="274" t="s">
        <v>566</v>
      </c>
      <c r="J374" s="180">
        <v>29</v>
      </c>
      <c r="K374" s="180">
        <v>29</v>
      </c>
    </row>
    <row r="375" spans="1:11" ht="25.95" customHeight="1" thickBot="1" x14ac:dyDescent="0.35">
      <c r="A375" s="277"/>
      <c r="B375" s="277" t="s">
        <v>1597</v>
      </c>
      <c r="C375" s="277"/>
      <c r="D375" s="277"/>
      <c r="E375" s="277"/>
      <c r="F375" s="277" t="s">
        <v>1598</v>
      </c>
      <c r="G375" s="277"/>
      <c r="H375" s="277"/>
      <c r="I375" s="277"/>
      <c r="J375" s="277"/>
      <c r="K375" s="277">
        <f>SUM(K373:K374)</f>
        <v>43</v>
      </c>
    </row>
    <row r="376" spans="1:11" ht="25.95" customHeight="1" outlineLevel="1" x14ac:dyDescent="0.3">
      <c r="A376" s="291">
        <v>24</v>
      </c>
      <c r="B376" s="80" t="s">
        <v>1671</v>
      </c>
      <c r="C376" s="20" t="s">
        <v>66</v>
      </c>
      <c r="D376" s="3" t="s">
        <v>68</v>
      </c>
      <c r="E376" s="189">
        <v>45344</v>
      </c>
      <c r="F376" s="190">
        <v>7052076</v>
      </c>
      <c r="G376" s="292">
        <v>45774</v>
      </c>
      <c r="H376" s="3" t="s">
        <v>64</v>
      </c>
      <c r="I376" s="274" t="s">
        <v>996</v>
      </c>
      <c r="J376" s="180">
        <v>42</v>
      </c>
      <c r="K376" s="180">
        <v>42</v>
      </c>
    </row>
    <row r="377" spans="1:11" ht="25.95" customHeight="1" thickBot="1" x14ac:dyDescent="0.35">
      <c r="A377" s="277"/>
      <c r="B377" s="277" t="s">
        <v>1671</v>
      </c>
      <c r="C377" s="277"/>
      <c r="D377" s="277" t="s">
        <v>68</v>
      </c>
      <c r="E377" s="277"/>
      <c r="F377" s="277">
        <v>7052076</v>
      </c>
      <c r="G377" s="277"/>
      <c r="H377" s="277"/>
      <c r="I377" s="277"/>
      <c r="J377" s="277"/>
      <c r="K377" s="277">
        <v>42</v>
      </c>
    </row>
    <row r="378" spans="1:11" ht="25.95" customHeight="1" outlineLevel="1" x14ac:dyDescent="0.3">
      <c r="A378" s="291">
        <v>17</v>
      </c>
      <c r="B378" s="80" t="s">
        <v>1665</v>
      </c>
      <c r="C378" s="20" t="s">
        <v>67</v>
      </c>
      <c r="D378" s="3" t="s">
        <v>29</v>
      </c>
      <c r="E378" s="189">
        <v>44474</v>
      </c>
      <c r="F378" s="190" t="s">
        <v>1666</v>
      </c>
      <c r="G378" s="292">
        <v>45773</v>
      </c>
      <c r="H378" s="3" t="s">
        <v>64</v>
      </c>
      <c r="I378" s="274" t="s">
        <v>996</v>
      </c>
      <c r="J378" s="180">
        <v>42</v>
      </c>
      <c r="K378" s="180">
        <v>42</v>
      </c>
    </row>
    <row r="379" spans="1:11" ht="25.5" customHeight="1" thickBot="1" x14ac:dyDescent="0.35">
      <c r="A379" s="277"/>
      <c r="B379" s="277" t="s">
        <v>1665</v>
      </c>
      <c r="C379" s="277"/>
      <c r="D379" s="277" t="s">
        <v>29</v>
      </c>
      <c r="E379" s="277"/>
      <c r="F379" s="277" t="s">
        <v>1666</v>
      </c>
      <c r="G379" s="277"/>
      <c r="H379" s="277"/>
      <c r="I379" s="277"/>
      <c r="J379" s="277"/>
      <c r="K379" s="277">
        <v>42</v>
      </c>
    </row>
    <row r="380" spans="1:11" ht="25.95" customHeight="1" outlineLevel="1" x14ac:dyDescent="0.3">
      <c r="A380" s="291">
        <v>11</v>
      </c>
      <c r="B380" s="80" t="s">
        <v>1404</v>
      </c>
      <c r="C380" s="20" t="s">
        <v>66</v>
      </c>
      <c r="D380" s="3"/>
      <c r="E380" s="189">
        <v>44985</v>
      </c>
      <c r="F380" s="190">
        <v>6736275</v>
      </c>
      <c r="G380" s="292">
        <v>45808</v>
      </c>
      <c r="H380" s="3" t="s">
        <v>11</v>
      </c>
      <c r="I380" s="274" t="s">
        <v>1618</v>
      </c>
      <c r="J380" s="180">
        <v>11</v>
      </c>
      <c r="K380" s="180">
        <v>11</v>
      </c>
    </row>
    <row r="381" spans="1:11" ht="25.95" customHeight="1" outlineLevel="1" x14ac:dyDescent="0.3">
      <c r="A381" s="291">
        <v>24</v>
      </c>
      <c r="B381" s="80" t="s">
        <v>1404</v>
      </c>
      <c r="C381" s="20" t="s">
        <v>66</v>
      </c>
      <c r="D381" s="3"/>
      <c r="E381" s="189">
        <v>44985</v>
      </c>
      <c r="F381" s="190" t="s">
        <v>1405</v>
      </c>
      <c r="G381" s="292">
        <v>45928</v>
      </c>
      <c r="H381" s="3" t="s">
        <v>11</v>
      </c>
      <c r="I381" s="274" t="s">
        <v>566</v>
      </c>
      <c r="J381" s="180">
        <v>27</v>
      </c>
      <c r="K381" s="180">
        <v>27</v>
      </c>
    </row>
    <row r="382" spans="1:11" ht="25.95" customHeight="1" outlineLevel="1" x14ac:dyDescent="0.3">
      <c r="A382" s="291">
        <v>24</v>
      </c>
      <c r="B382" s="80" t="s">
        <v>1404</v>
      </c>
      <c r="C382" s="20" t="s">
        <v>66</v>
      </c>
      <c r="D382" s="3"/>
      <c r="E382" s="189">
        <v>44985</v>
      </c>
      <c r="F382" s="190" t="s">
        <v>1405</v>
      </c>
      <c r="G382" s="292">
        <v>45864</v>
      </c>
      <c r="H382" s="3" t="s">
        <v>64</v>
      </c>
      <c r="I382" s="274" t="s">
        <v>566</v>
      </c>
      <c r="J382" s="180">
        <v>31</v>
      </c>
      <c r="K382" s="180">
        <v>31</v>
      </c>
    </row>
    <row r="383" spans="1:11" ht="25.5" customHeight="1" thickBot="1" x14ac:dyDescent="0.35">
      <c r="A383" s="277"/>
      <c r="B383" s="277" t="s">
        <v>1404</v>
      </c>
      <c r="C383" s="277"/>
      <c r="D383" s="277"/>
      <c r="E383" s="277"/>
      <c r="F383" s="277" t="s">
        <v>1405</v>
      </c>
      <c r="G383" s="277"/>
      <c r="H383" s="277"/>
      <c r="I383" s="277"/>
      <c r="J383" s="277"/>
      <c r="K383" s="277">
        <f>SUM(K380:K382)</f>
        <v>69</v>
      </c>
    </row>
    <row r="384" spans="1:11" ht="25.95" customHeight="1" outlineLevel="1" x14ac:dyDescent="0.3">
      <c r="A384" s="291">
        <v>13</v>
      </c>
      <c r="B384" s="80" t="s">
        <v>1489</v>
      </c>
      <c r="C384" s="20" t="s">
        <v>66</v>
      </c>
      <c r="D384" s="3" t="s">
        <v>1182</v>
      </c>
      <c r="E384" s="189">
        <v>45419</v>
      </c>
      <c r="F384" s="190" t="s">
        <v>1490</v>
      </c>
      <c r="G384" s="292">
        <v>45913</v>
      </c>
      <c r="H384" s="3" t="s">
        <v>11</v>
      </c>
      <c r="I384" s="274" t="s">
        <v>988</v>
      </c>
      <c r="J384" s="180">
        <v>19</v>
      </c>
      <c r="K384" s="180">
        <v>19</v>
      </c>
    </row>
    <row r="385" spans="1:11" ht="25.95" customHeight="1" outlineLevel="1" x14ac:dyDescent="0.3">
      <c r="A385" s="291">
        <v>11</v>
      </c>
      <c r="B385" s="80" t="s">
        <v>1489</v>
      </c>
      <c r="C385" s="20" t="s">
        <v>66</v>
      </c>
      <c r="D385" s="3" t="s">
        <v>1182</v>
      </c>
      <c r="E385" s="189">
        <v>45419</v>
      </c>
      <c r="F385" s="190">
        <v>7180097</v>
      </c>
      <c r="G385" s="292">
        <v>45963</v>
      </c>
      <c r="H385" s="3" t="s">
        <v>11</v>
      </c>
      <c r="I385" s="274" t="s">
        <v>1608</v>
      </c>
      <c r="J385" s="180">
        <v>19</v>
      </c>
      <c r="K385" s="180">
        <v>19</v>
      </c>
    </row>
    <row r="386" spans="1:11" ht="25.95" customHeight="1" thickBot="1" x14ac:dyDescent="0.35">
      <c r="A386" s="277"/>
      <c r="B386" s="277" t="s">
        <v>1489</v>
      </c>
      <c r="C386" s="277"/>
      <c r="D386" s="277" t="s">
        <v>1182</v>
      </c>
      <c r="E386" s="277"/>
      <c r="F386" s="277">
        <v>7180097</v>
      </c>
      <c r="G386" s="277"/>
      <c r="H386" s="277"/>
      <c r="I386" s="277"/>
      <c r="J386" s="277"/>
      <c r="K386" s="277">
        <f>SUM(K384:K385)</f>
        <v>38</v>
      </c>
    </row>
    <row r="387" spans="1:11" ht="25.95" customHeight="1" outlineLevel="1" x14ac:dyDescent="0.3">
      <c r="A387" s="291">
        <v>5</v>
      </c>
      <c r="B387" s="80" t="s">
        <v>375</v>
      </c>
      <c r="C387" s="20" t="s">
        <v>67</v>
      </c>
      <c r="D387" s="3" t="s">
        <v>44</v>
      </c>
      <c r="E387" s="189">
        <v>44023</v>
      </c>
      <c r="F387" s="190" t="s">
        <v>361</v>
      </c>
      <c r="G387" s="292">
        <v>45703</v>
      </c>
      <c r="H387" s="3" t="s">
        <v>11</v>
      </c>
      <c r="I387" s="274" t="s">
        <v>1639</v>
      </c>
      <c r="J387" s="180">
        <v>9</v>
      </c>
      <c r="K387" s="180">
        <v>9</v>
      </c>
    </row>
    <row r="388" spans="1:11" ht="25.95" customHeight="1" outlineLevel="1" x14ac:dyDescent="0.3">
      <c r="A388" s="291">
        <v>3</v>
      </c>
      <c r="B388" s="80" t="s">
        <v>375</v>
      </c>
      <c r="C388" s="20" t="s">
        <v>67</v>
      </c>
      <c r="D388" s="3" t="s">
        <v>44</v>
      </c>
      <c r="E388" s="189">
        <v>44023</v>
      </c>
      <c r="F388" s="190" t="s">
        <v>361</v>
      </c>
      <c r="G388" s="292">
        <v>45892</v>
      </c>
      <c r="H388" s="3" t="s">
        <v>11</v>
      </c>
      <c r="I388" s="274" t="s">
        <v>1461</v>
      </c>
      <c r="J388" s="180">
        <v>6</v>
      </c>
      <c r="K388" s="180">
        <v>6</v>
      </c>
    </row>
    <row r="389" spans="1:11" ht="25.95" customHeight="1" outlineLevel="1" x14ac:dyDescent="0.3">
      <c r="A389" s="291">
        <v>9</v>
      </c>
      <c r="B389" s="80" t="s">
        <v>375</v>
      </c>
      <c r="C389" s="20" t="s">
        <v>67</v>
      </c>
      <c r="D389" s="3" t="s">
        <v>44</v>
      </c>
      <c r="E389" s="189">
        <v>44023</v>
      </c>
      <c r="F389" s="190" t="s">
        <v>361</v>
      </c>
      <c r="G389" s="292">
        <v>45914</v>
      </c>
      <c r="H389" s="3" t="s">
        <v>64</v>
      </c>
      <c r="I389" s="274" t="s">
        <v>374</v>
      </c>
      <c r="J389" s="180">
        <v>23</v>
      </c>
      <c r="K389" s="180">
        <v>23</v>
      </c>
    </row>
    <row r="390" spans="1:11" ht="25.5" customHeight="1" thickBot="1" x14ac:dyDescent="0.35">
      <c r="A390" s="277"/>
      <c r="B390" s="277" t="s">
        <v>375</v>
      </c>
      <c r="C390" s="277"/>
      <c r="D390" s="277" t="s">
        <v>44</v>
      </c>
      <c r="E390" s="277"/>
      <c r="F390" s="277" t="s">
        <v>361</v>
      </c>
      <c r="G390" s="277"/>
      <c r="H390" s="277"/>
      <c r="I390" s="277"/>
      <c r="J390" s="277"/>
      <c r="K390" s="277">
        <f>SUM(K387:K389)</f>
        <v>38</v>
      </c>
    </row>
    <row r="391" spans="1:11" ht="25.95" customHeight="1" outlineLevel="1" x14ac:dyDescent="0.3">
      <c r="A391" s="291">
        <v>23</v>
      </c>
      <c r="B391" s="80" t="s">
        <v>1627</v>
      </c>
      <c r="C391" s="20" t="s">
        <v>66</v>
      </c>
      <c r="D391" s="3" t="s">
        <v>1628</v>
      </c>
      <c r="E391" s="189">
        <v>45275</v>
      </c>
      <c r="F391" s="190" t="s">
        <v>1629</v>
      </c>
      <c r="G391" s="292">
        <v>45675</v>
      </c>
      <c r="H391" s="3" t="s">
        <v>64</v>
      </c>
      <c r="I391" s="274" t="s">
        <v>566</v>
      </c>
      <c r="J391" s="180">
        <v>36</v>
      </c>
      <c r="K391" s="180">
        <v>36</v>
      </c>
    </row>
    <row r="392" spans="1:11" ht="25.95" customHeight="1" thickBot="1" x14ac:dyDescent="0.35">
      <c r="A392" s="277"/>
      <c r="B392" s="277" t="s">
        <v>1627</v>
      </c>
      <c r="C392" s="277"/>
      <c r="D392" s="277" t="s">
        <v>1628</v>
      </c>
      <c r="E392" s="277"/>
      <c r="F392" s="277" t="s">
        <v>1629</v>
      </c>
      <c r="G392" s="277"/>
      <c r="H392" s="277"/>
      <c r="I392" s="277"/>
      <c r="J392" s="277"/>
      <c r="K392" s="277">
        <v>36</v>
      </c>
    </row>
    <row r="393" spans="1:11" ht="25.95" customHeight="1" outlineLevel="1" x14ac:dyDescent="0.3">
      <c r="A393" s="291">
        <v>5</v>
      </c>
      <c r="B393" s="80" t="s">
        <v>1622</v>
      </c>
      <c r="C393" s="20" t="s">
        <v>67</v>
      </c>
      <c r="D393" s="3" t="s">
        <v>819</v>
      </c>
      <c r="E393" s="189">
        <v>45063</v>
      </c>
      <c r="F393" s="190">
        <v>6854813</v>
      </c>
      <c r="G393" s="292">
        <v>45675</v>
      </c>
      <c r="H393" s="3" t="s">
        <v>64</v>
      </c>
      <c r="I393" s="274" t="s">
        <v>566</v>
      </c>
      <c r="J393" s="180">
        <v>36</v>
      </c>
      <c r="K393" s="180">
        <v>36</v>
      </c>
    </row>
    <row r="394" spans="1:11" ht="25.5" customHeight="1" thickBot="1" x14ac:dyDescent="0.35">
      <c r="A394" s="277"/>
      <c r="B394" s="277" t="s">
        <v>1622</v>
      </c>
      <c r="C394" s="277"/>
      <c r="D394" s="277" t="s">
        <v>819</v>
      </c>
      <c r="E394" s="277"/>
      <c r="F394" s="277">
        <v>6854813</v>
      </c>
      <c r="G394" s="277"/>
      <c r="H394" s="277"/>
      <c r="I394" s="277"/>
      <c r="J394" s="277"/>
      <c r="K394" s="277">
        <v>36</v>
      </c>
    </row>
    <row r="395" spans="1:11" ht="25.95" customHeight="1" outlineLevel="1" x14ac:dyDescent="0.3">
      <c r="A395" s="291">
        <v>10</v>
      </c>
      <c r="B395" s="80" t="s">
        <v>1624</v>
      </c>
      <c r="C395" s="20" t="s">
        <v>67</v>
      </c>
      <c r="D395" s="3" t="s">
        <v>1625</v>
      </c>
      <c r="E395" s="189">
        <v>44666</v>
      </c>
      <c r="F395" s="190">
        <v>6518686</v>
      </c>
      <c r="G395" s="292">
        <v>45675</v>
      </c>
      <c r="H395" s="3" t="s">
        <v>64</v>
      </c>
      <c r="I395" s="274" t="s">
        <v>566</v>
      </c>
      <c r="J395" s="180">
        <v>36</v>
      </c>
      <c r="K395" s="180">
        <v>36</v>
      </c>
    </row>
    <row r="396" spans="1:11" ht="25.5" customHeight="1" thickBot="1" x14ac:dyDescent="0.35">
      <c r="A396" s="277"/>
      <c r="B396" s="277" t="s">
        <v>1624</v>
      </c>
      <c r="C396" s="277"/>
      <c r="D396" s="277" t="s">
        <v>1625</v>
      </c>
      <c r="E396" s="277"/>
      <c r="F396" s="277">
        <v>6518686</v>
      </c>
      <c r="G396" s="277"/>
      <c r="H396" s="277"/>
      <c r="I396" s="277"/>
      <c r="J396" s="277"/>
      <c r="K396" s="277">
        <v>36</v>
      </c>
    </row>
    <row r="397" spans="1:11" ht="25.95" customHeight="1" outlineLevel="1" x14ac:dyDescent="0.3">
      <c r="A397" s="291">
        <v>6</v>
      </c>
      <c r="B397" s="80" t="s">
        <v>1623</v>
      </c>
      <c r="C397" s="20" t="s">
        <v>67</v>
      </c>
      <c r="D397" s="3" t="s">
        <v>68</v>
      </c>
      <c r="E397" s="189">
        <v>44529</v>
      </c>
      <c r="F397" s="190">
        <v>6419788</v>
      </c>
      <c r="G397" s="292">
        <v>45675</v>
      </c>
      <c r="H397" s="3" t="s">
        <v>64</v>
      </c>
      <c r="I397" s="274" t="s">
        <v>566</v>
      </c>
      <c r="J397" s="180">
        <v>36</v>
      </c>
      <c r="K397" s="180">
        <v>36</v>
      </c>
    </row>
    <row r="398" spans="1:11" ht="25.5" customHeight="1" thickBot="1" x14ac:dyDescent="0.35">
      <c r="A398" s="277"/>
      <c r="B398" s="277" t="s">
        <v>1623</v>
      </c>
      <c r="C398" s="277"/>
      <c r="D398" s="277" t="s">
        <v>68</v>
      </c>
      <c r="E398" s="277"/>
      <c r="F398" s="277">
        <v>6419788</v>
      </c>
      <c r="G398" s="277"/>
      <c r="H398" s="277"/>
      <c r="I398" s="277"/>
      <c r="J398" s="277"/>
      <c r="K398" s="277">
        <v>36</v>
      </c>
    </row>
    <row r="399" spans="1:11" ht="25.95" customHeight="1" outlineLevel="1" x14ac:dyDescent="0.3">
      <c r="A399" s="291">
        <v>9</v>
      </c>
      <c r="B399" s="80" t="s">
        <v>1544</v>
      </c>
      <c r="C399" s="20" t="s">
        <v>67</v>
      </c>
      <c r="D399" s="3" t="s">
        <v>1775</v>
      </c>
      <c r="E399" s="189">
        <v>45189</v>
      </c>
      <c r="F399" s="190" t="s">
        <v>1557</v>
      </c>
      <c r="G399" s="292">
        <v>45941</v>
      </c>
      <c r="H399" s="3" t="s">
        <v>64</v>
      </c>
      <c r="I399" s="274" t="s">
        <v>1563</v>
      </c>
      <c r="J399" s="180">
        <v>36</v>
      </c>
      <c r="K399" s="180">
        <v>36</v>
      </c>
    </row>
    <row r="400" spans="1:11" ht="25.5" customHeight="1" thickBot="1" x14ac:dyDescent="0.35">
      <c r="A400" s="277"/>
      <c r="B400" s="277" t="s">
        <v>1544</v>
      </c>
      <c r="C400" s="277"/>
      <c r="D400" s="277" t="s">
        <v>1775</v>
      </c>
      <c r="E400" s="277"/>
      <c r="F400" s="277" t="s">
        <v>1557</v>
      </c>
      <c r="G400" s="277"/>
      <c r="H400" s="277"/>
      <c r="I400" s="277"/>
      <c r="J400" s="277"/>
      <c r="K400" s="277">
        <v>36</v>
      </c>
    </row>
    <row r="401" spans="1:11" ht="25.95" customHeight="1" outlineLevel="1" x14ac:dyDescent="0.3">
      <c r="A401" s="291">
        <v>28</v>
      </c>
      <c r="B401" s="80" t="s">
        <v>1549</v>
      </c>
      <c r="C401" s="20" t="s">
        <v>66</v>
      </c>
      <c r="D401" s="3" t="s">
        <v>1749</v>
      </c>
      <c r="E401" s="189">
        <v>45345</v>
      </c>
      <c r="F401" s="190" t="s">
        <v>1554</v>
      </c>
      <c r="G401" s="292">
        <v>45941</v>
      </c>
      <c r="H401" s="3" t="s">
        <v>64</v>
      </c>
      <c r="I401" s="274" t="s">
        <v>1563</v>
      </c>
      <c r="J401" s="180">
        <v>36</v>
      </c>
      <c r="K401" s="180">
        <v>36</v>
      </c>
    </row>
    <row r="402" spans="1:11" ht="25.5" customHeight="1" thickBot="1" x14ac:dyDescent="0.35">
      <c r="A402" s="277"/>
      <c r="B402" s="277" t="s">
        <v>1549</v>
      </c>
      <c r="C402" s="277"/>
      <c r="D402" s="277" t="s">
        <v>1749</v>
      </c>
      <c r="E402" s="277"/>
      <c r="F402" s="277" t="s">
        <v>1554</v>
      </c>
      <c r="G402" s="277"/>
      <c r="H402" s="277"/>
      <c r="I402" s="277"/>
      <c r="J402" s="277"/>
      <c r="K402" s="277">
        <v>36</v>
      </c>
    </row>
    <row r="403" spans="1:11" ht="25.95" customHeight="1" outlineLevel="1" x14ac:dyDescent="0.3">
      <c r="A403" s="291">
        <v>24</v>
      </c>
      <c r="B403" s="80" t="s">
        <v>1750</v>
      </c>
      <c r="C403" s="20" t="s">
        <v>66</v>
      </c>
      <c r="D403" s="3" t="s">
        <v>1746</v>
      </c>
      <c r="E403" s="189">
        <v>44962</v>
      </c>
      <c r="F403" s="190">
        <v>6736732</v>
      </c>
      <c r="G403" s="292">
        <v>45675</v>
      </c>
      <c r="H403" s="3" t="s">
        <v>64</v>
      </c>
      <c r="I403" s="274" t="s">
        <v>566</v>
      </c>
      <c r="J403" s="180">
        <v>36</v>
      </c>
      <c r="K403" s="180">
        <v>36</v>
      </c>
    </row>
    <row r="404" spans="1:11" ht="25.5" customHeight="1" thickBot="1" x14ac:dyDescent="0.35">
      <c r="A404" s="277"/>
      <c r="B404" s="277" t="s">
        <v>1750</v>
      </c>
      <c r="C404" s="277"/>
      <c r="D404" s="277" t="s">
        <v>1746</v>
      </c>
      <c r="E404" s="277"/>
      <c r="F404" s="277">
        <v>6736732</v>
      </c>
      <c r="G404" s="277"/>
      <c r="H404" s="277"/>
      <c r="I404" s="277"/>
      <c r="J404" s="277"/>
      <c r="K404" s="277">
        <v>36</v>
      </c>
    </row>
    <row r="405" spans="1:11" ht="25.95" customHeight="1" outlineLevel="1" x14ac:dyDescent="0.3">
      <c r="A405" s="291">
        <v>33</v>
      </c>
      <c r="B405" s="80" t="s">
        <v>1633</v>
      </c>
      <c r="C405" s="20" t="s">
        <v>66</v>
      </c>
      <c r="D405" s="3" t="s">
        <v>429</v>
      </c>
      <c r="E405" s="189">
        <v>44290</v>
      </c>
      <c r="F405" s="190">
        <v>6222918</v>
      </c>
      <c r="G405" s="292">
        <v>45675</v>
      </c>
      <c r="H405" s="3" t="s">
        <v>64</v>
      </c>
      <c r="I405" s="274" t="s">
        <v>566</v>
      </c>
      <c r="J405" s="180">
        <v>36</v>
      </c>
      <c r="K405" s="180">
        <v>36</v>
      </c>
    </row>
    <row r="406" spans="1:11" ht="25.5" customHeight="1" thickBot="1" x14ac:dyDescent="0.35">
      <c r="A406" s="277"/>
      <c r="B406" s="277" t="s">
        <v>1633</v>
      </c>
      <c r="C406" s="277"/>
      <c r="D406" s="277" t="s">
        <v>429</v>
      </c>
      <c r="E406" s="277"/>
      <c r="F406" s="277">
        <v>6222918</v>
      </c>
      <c r="G406" s="277"/>
      <c r="H406" s="277"/>
      <c r="I406" s="277"/>
      <c r="J406" s="277"/>
      <c r="K406" s="277">
        <v>36</v>
      </c>
    </row>
    <row r="407" spans="1:11" ht="25.95" customHeight="1" outlineLevel="1" x14ac:dyDescent="0.3">
      <c r="A407" s="291">
        <v>31</v>
      </c>
      <c r="B407" s="80" t="s">
        <v>1550</v>
      </c>
      <c r="C407" s="20" t="s">
        <v>66</v>
      </c>
      <c r="D407" s="3" t="s">
        <v>70</v>
      </c>
      <c r="E407" s="189">
        <v>45031</v>
      </c>
      <c r="F407" s="190" t="s">
        <v>1555</v>
      </c>
      <c r="G407" s="292">
        <v>45941</v>
      </c>
      <c r="H407" s="3" t="s">
        <v>64</v>
      </c>
      <c r="I407" s="274" t="s">
        <v>1563</v>
      </c>
      <c r="J407" s="180">
        <v>36</v>
      </c>
      <c r="K407" s="180">
        <v>36</v>
      </c>
    </row>
    <row r="408" spans="1:11" ht="25.5" customHeight="1" thickBot="1" x14ac:dyDescent="0.35">
      <c r="A408" s="277"/>
      <c r="B408" s="277" t="s">
        <v>1550</v>
      </c>
      <c r="C408" s="277"/>
      <c r="D408" s="277" t="s">
        <v>70</v>
      </c>
      <c r="E408" s="277"/>
      <c r="F408" s="277" t="s">
        <v>1555</v>
      </c>
      <c r="G408" s="277"/>
      <c r="H408" s="277"/>
      <c r="I408" s="277"/>
      <c r="J408" s="277"/>
      <c r="K408" s="277">
        <v>36</v>
      </c>
    </row>
    <row r="409" spans="1:11" ht="25.95" customHeight="1" outlineLevel="1" x14ac:dyDescent="0.3">
      <c r="A409" s="291">
        <v>28</v>
      </c>
      <c r="B409" s="80" t="s">
        <v>1734</v>
      </c>
      <c r="C409" s="20" t="s">
        <v>66</v>
      </c>
      <c r="D409" s="3" t="s">
        <v>117</v>
      </c>
      <c r="E409" s="189">
        <v>44993</v>
      </c>
      <c r="F409" s="190" t="s">
        <v>1571</v>
      </c>
      <c r="G409" s="292">
        <v>45942</v>
      </c>
      <c r="H409" s="3" t="s">
        <v>64</v>
      </c>
      <c r="I409" s="274" t="s">
        <v>1563</v>
      </c>
      <c r="J409" s="180">
        <v>34</v>
      </c>
      <c r="K409" s="180">
        <v>34</v>
      </c>
    </row>
    <row r="410" spans="1:11" ht="25.5" customHeight="1" thickBot="1" x14ac:dyDescent="0.35">
      <c r="A410" s="277"/>
      <c r="B410" s="277" t="s">
        <v>1734</v>
      </c>
      <c r="C410" s="277"/>
      <c r="D410" s="277" t="s">
        <v>117</v>
      </c>
      <c r="E410" s="277"/>
      <c r="F410" s="277" t="s">
        <v>1571</v>
      </c>
      <c r="G410" s="277"/>
      <c r="H410" s="277"/>
      <c r="I410" s="277"/>
      <c r="J410" s="277"/>
      <c r="K410" s="277">
        <v>34</v>
      </c>
    </row>
    <row r="411" spans="1:11" ht="25.95" customHeight="1" outlineLevel="1" x14ac:dyDescent="0.3">
      <c r="A411" s="291">
        <v>25</v>
      </c>
      <c r="B411" s="80" t="s">
        <v>1468</v>
      </c>
      <c r="C411" s="20" t="s">
        <v>66</v>
      </c>
      <c r="D411" s="3" t="s">
        <v>1772</v>
      </c>
      <c r="E411" s="189">
        <v>45227</v>
      </c>
      <c r="F411" s="190" t="s">
        <v>1469</v>
      </c>
      <c r="G411" s="292">
        <v>45906</v>
      </c>
      <c r="H411" s="3" t="s">
        <v>64</v>
      </c>
      <c r="I411" s="274" t="s">
        <v>1478</v>
      </c>
      <c r="J411" s="180">
        <v>26</v>
      </c>
      <c r="K411" s="180">
        <v>26</v>
      </c>
    </row>
    <row r="412" spans="1:11" ht="25.95" customHeight="1" outlineLevel="1" x14ac:dyDescent="0.3">
      <c r="A412" s="291">
        <v>9</v>
      </c>
      <c r="B412" s="80" t="s">
        <v>1468</v>
      </c>
      <c r="C412" s="20" t="s">
        <v>66</v>
      </c>
      <c r="D412" s="3" t="s">
        <v>1772</v>
      </c>
      <c r="E412" s="189">
        <v>45227</v>
      </c>
      <c r="F412" s="190" t="s">
        <v>1576</v>
      </c>
      <c r="G412" s="292">
        <v>45942</v>
      </c>
      <c r="H412" s="3" t="s">
        <v>11</v>
      </c>
      <c r="I412" s="274" t="s">
        <v>1126</v>
      </c>
      <c r="J412" s="180">
        <v>8</v>
      </c>
      <c r="K412" s="180">
        <v>8</v>
      </c>
    </row>
    <row r="413" spans="1:11" ht="25.5" customHeight="1" thickBot="1" x14ac:dyDescent="0.35">
      <c r="A413" s="277"/>
      <c r="B413" s="277" t="s">
        <v>1468</v>
      </c>
      <c r="C413" s="277"/>
      <c r="D413" s="277" t="s">
        <v>1772</v>
      </c>
      <c r="E413" s="277"/>
      <c r="F413" s="277" t="s">
        <v>1576</v>
      </c>
      <c r="G413" s="277"/>
      <c r="H413" s="277"/>
      <c r="I413" s="277"/>
      <c r="J413" s="277"/>
      <c r="K413" s="277">
        <f>SUM(K411:K412)</f>
        <v>34</v>
      </c>
    </row>
    <row r="414" spans="1:11" ht="25.95" customHeight="1" outlineLevel="1" x14ac:dyDescent="0.3">
      <c r="A414" s="291">
        <v>23</v>
      </c>
      <c r="B414" s="80" t="s">
        <v>1568</v>
      </c>
      <c r="C414" s="20" t="s">
        <v>66</v>
      </c>
      <c r="D414" s="3" t="s">
        <v>266</v>
      </c>
      <c r="E414" s="189">
        <v>45274</v>
      </c>
      <c r="F414" s="190" t="s">
        <v>1569</v>
      </c>
      <c r="G414" s="292">
        <v>45942</v>
      </c>
      <c r="H414" s="3" t="s">
        <v>64</v>
      </c>
      <c r="I414" s="274" t="s">
        <v>1563</v>
      </c>
      <c r="J414" s="180">
        <v>34</v>
      </c>
      <c r="K414" s="180">
        <v>34</v>
      </c>
    </row>
    <row r="415" spans="1:11" ht="25.5" customHeight="1" thickBot="1" x14ac:dyDescent="0.35">
      <c r="A415" s="277"/>
      <c r="B415" s="277" t="s">
        <v>1568</v>
      </c>
      <c r="C415" s="277"/>
      <c r="D415" s="277" t="s">
        <v>266</v>
      </c>
      <c r="E415" s="277"/>
      <c r="F415" s="277" t="s">
        <v>1569</v>
      </c>
      <c r="G415" s="277"/>
      <c r="H415" s="277"/>
      <c r="I415" s="277"/>
      <c r="J415" s="277"/>
      <c r="K415" s="277">
        <v>34</v>
      </c>
    </row>
    <row r="416" spans="1:11" ht="25.95" customHeight="1" outlineLevel="1" x14ac:dyDescent="0.3">
      <c r="A416" s="291">
        <v>13</v>
      </c>
      <c r="B416" s="80" t="s">
        <v>1491</v>
      </c>
      <c r="C416" s="20" t="s">
        <v>66</v>
      </c>
      <c r="D416" s="3" t="s">
        <v>1182</v>
      </c>
      <c r="E416" s="189">
        <v>44850</v>
      </c>
      <c r="F416" s="190" t="s">
        <v>1492</v>
      </c>
      <c r="G416" s="292">
        <v>45703</v>
      </c>
      <c r="H416" s="3" t="s">
        <v>11</v>
      </c>
      <c r="I416" s="274" t="s">
        <v>988</v>
      </c>
      <c r="J416" s="180">
        <v>13</v>
      </c>
      <c r="K416" s="180">
        <v>13</v>
      </c>
    </row>
    <row r="417" spans="1:11" ht="25.95" customHeight="1" outlineLevel="1" x14ac:dyDescent="0.3">
      <c r="A417" s="291">
        <v>19</v>
      </c>
      <c r="B417" s="80" t="s">
        <v>1491</v>
      </c>
      <c r="C417" s="20" t="s">
        <v>66</v>
      </c>
      <c r="D417" s="3" t="s">
        <v>1182</v>
      </c>
      <c r="E417" s="189">
        <v>44850</v>
      </c>
      <c r="F417" s="190" t="s">
        <v>1492</v>
      </c>
      <c r="G417" s="292">
        <v>45913</v>
      </c>
      <c r="H417" s="3" t="s">
        <v>11</v>
      </c>
      <c r="I417" s="274" t="s">
        <v>988</v>
      </c>
      <c r="J417" s="180">
        <v>19</v>
      </c>
      <c r="K417" s="180">
        <v>19</v>
      </c>
    </row>
    <row r="418" spans="1:11" ht="25.5" customHeight="1" thickBot="1" x14ac:dyDescent="0.35">
      <c r="A418" s="277"/>
      <c r="B418" s="277" t="s">
        <v>1491</v>
      </c>
      <c r="C418" s="277"/>
      <c r="D418" s="277" t="s">
        <v>1182</v>
      </c>
      <c r="E418" s="277"/>
      <c r="F418" s="277" t="s">
        <v>1492</v>
      </c>
      <c r="G418" s="277"/>
      <c r="H418" s="277"/>
      <c r="I418" s="277"/>
      <c r="J418" s="277"/>
      <c r="K418" s="277">
        <f>SUM(K416:K417)</f>
        <v>32</v>
      </c>
    </row>
    <row r="419" spans="1:11" ht="25.95" customHeight="1" outlineLevel="1" x14ac:dyDescent="0.3">
      <c r="A419" s="291">
        <v>20</v>
      </c>
      <c r="B419" s="80" t="s">
        <v>1402</v>
      </c>
      <c r="C419" s="20" t="s">
        <v>66</v>
      </c>
      <c r="D419" s="3" t="s">
        <v>429</v>
      </c>
      <c r="E419" s="189">
        <v>45390</v>
      </c>
      <c r="F419" s="190" t="s">
        <v>1403</v>
      </c>
      <c r="G419" s="292">
        <v>45864</v>
      </c>
      <c r="H419" s="3" t="s">
        <v>64</v>
      </c>
      <c r="I419" s="274" t="s">
        <v>566</v>
      </c>
      <c r="J419" s="180">
        <v>31</v>
      </c>
      <c r="K419" s="180">
        <v>31</v>
      </c>
    </row>
    <row r="420" spans="1:11" ht="25.95" customHeight="1" thickBot="1" x14ac:dyDescent="0.35">
      <c r="A420" s="277"/>
      <c r="B420" s="277" t="s">
        <v>1402</v>
      </c>
      <c r="C420" s="277"/>
      <c r="D420" s="277" t="s">
        <v>429</v>
      </c>
      <c r="E420" s="277"/>
      <c r="F420" s="277" t="s">
        <v>1403</v>
      </c>
      <c r="G420" s="277"/>
      <c r="H420" s="277"/>
      <c r="I420" s="277"/>
      <c r="J420" s="277"/>
      <c r="K420" s="277">
        <v>31</v>
      </c>
    </row>
    <row r="421" spans="1:11" ht="25.95" customHeight="1" outlineLevel="1" x14ac:dyDescent="0.3">
      <c r="A421" s="291">
        <v>7</v>
      </c>
      <c r="B421" s="80" t="s">
        <v>1706</v>
      </c>
      <c r="C421" s="20" t="s">
        <v>67</v>
      </c>
      <c r="D421" s="3" t="s">
        <v>429</v>
      </c>
      <c r="E421" s="189">
        <v>44552</v>
      </c>
      <c r="F421" s="190">
        <v>6415023</v>
      </c>
      <c r="G421" s="292">
        <v>45836</v>
      </c>
      <c r="H421" s="3" t="s">
        <v>11</v>
      </c>
      <c r="I421" s="274" t="s">
        <v>566</v>
      </c>
      <c r="J421" s="180">
        <v>30</v>
      </c>
      <c r="K421" s="180">
        <v>30</v>
      </c>
    </row>
    <row r="422" spans="1:11" ht="25.5" customHeight="1" thickBot="1" x14ac:dyDescent="0.35">
      <c r="A422" s="277"/>
      <c r="B422" s="277" t="s">
        <v>1706</v>
      </c>
      <c r="C422" s="277"/>
      <c r="D422" s="277" t="s">
        <v>429</v>
      </c>
      <c r="E422" s="277"/>
      <c r="F422" s="277">
        <v>6415023</v>
      </c>
      <c r="G422" s="277"/>
      <c r="H422" s="277"/>
      <c r="I422" s="277"/>
      <c r="J422" s="277"/>
      <c r="K422" s="277">
        <v>30</v>
      </c>
    </row>
    <row r="423" spans="1:11" ht="25.95" customHeight="1" outlineLevel="1" x14ac:dyDescent="0.3">
      <c r="A423" s="239">
        <v>15</v>
      </c>
      <c r="B423" s="240" t="s">
        <v>1740</v>
      </c>
      <c r="C423" s="57" t="s">
        <v>66</v>
      </c>
      <c r="D423" s="58" t="s">
        <v>41</v>
      </c>
      <c r="E423" s="241">
        <v>45722</v>
      </c>
      <c r="F423" s="242" t="s">
        <v>1594</v>
      </c>
      <c r="G423" s="245">
        <v>46003</v>
      </c>
      <c r="H423" s="58" t="s">
        <v>64</v>
      </c>
      <c r="I423" s="58" t="s">
        <v>566</v>
      </c>
      <c r="J423" s="57">
        <v>29</v>
      </c>
      <c r="K423" s="57">
        <v>29</v>
      </c>
    </row>
    <row r="424" spans="1:11" ht="25.95" customHeight="1" thickBot="1" x14ac:dyDescent="0.35">
      <c r="A424" s="277"/>
      <c r="B424" s="277" t="s">
        <v>1740</v>
      </c>
      <c r="C424" s="277"/>
      <c r="D424" s="277" t="s">
        <v>41</v>
      </c>
      <c r="E424" s="277"/>
      <c r="F424" s="277" t="s">
        <v>1594</v>
      </c>
      <c r="G424" s="277"/>
      <c r="H424" s="277"/>
      <c r="I424" s="277"/>
      <c r="J424" s="277"/>
      <c r="K424" s="277">
        <v>29</v>
      </c>
    </row>
    <row r="425" spans="1:11" ht="25.95" customHeight="1" outlineLevel="1" x14ac:dyDescent="0.3">
      <c r="A425" s="291">
        <v>30</v>
      </c>
      <c r="B425" s="80" t="s">
        <v>1599</v>
      </c>
      <c r="C425" s="20" t="s">
        <v>66</v>
      </c>
      <c r="D425" s="3" t="s">
        <v>1219</v>
      </c>
      <c r="E425" s="189">
        <v>44979</v>
      </c>
      <c r="F425" s="190" t="s">
        <v>1600</v>
      </c>
      <c r="G425" s="292">
        <v>46003</v>
      </c>
      <c r="H425" s="3" t="s">
        <v>64</v>
      </c>
      <c r="I425" s="274" t="s">
        <v>566</v>
      </c>
      <c r="J425" s="180">
        <v>29</v>
      </c>
      <c r="K425" s="180">
        <v>29</v>
      </c>
    </row>
    <row r="426" spans="1:11" ht="25.5" customHeight="1" thickBot="1" x14ac:dyDescent="0.35">
      <c r="A426" s="277"/>
      <c r="B426" s="277" t="s">
        <v>1599</v>
      </c>
      <c r="C426" s="277"/>
      <c r="D426" s="277" t="s">
        <v>1219</v>
      </c>
      <c r="E426" s="277"/>
      <c r="F426" s="277" t="s">
        <v>1600</v>
      </c>
      <c r="G426" s="277"/>
      <c r="H426" s="277"/>
      <c r="I426" s="277"/>
      <c r="J426" s="277"/>
      <c r="K426" s="277">
        <v>29</v>
      </c>
    </row>
    <row r="427" spans="1:11" ht="25.95" customHeight="1" outlineLevel="1" x14ac:dyDescent="0.3">
      <c r="A427" s="291">
        <v>1</v>
      </c>
      <c r="B427" s="80" t="s">
        <v>1738</v>
      </c>
      <c r="C427" s="20" t="s">
        <v>67</v>
      </c>
      <c r="D427" s="3" t="s">
        <v>41</v>
      </c>
      <c r="E427" s="189">
        <v>45712</v>
      </c>
      <c r="F427" s="190" t="s">
        <v>1588</v>
      </c>
      <c r="G427" s="292">
        <v>46003</v>
      </c>
      <c r="H427" s="3" t="s">
        <v>64</v>
      </c>
      <c r="I427" s="274" t="s">
        <v>566</v>
      </c>
      <c r="J427" s="180">
        <v>29</v>
      </c>
      <c r="K427" s="180">
        <v>29</v>
      </c>
    </row>
    <row r="428" spans="1:11" ht="25.5" customHeight="1" thickBot="1" x14ac:dyDescent="0.35">
      <c r="A428" s="277"/>
      <c r="B428" s="277" t="s">
        <v>1738</v>
      </c>
      <c r="C428" s="277"/>
      <c r="D428" s="277" t="s">
        <v>41</v>
      </c>
      <c r="E428" s="277"/>
      <c r="F428" s="277" t="s">
        <v>1588</v>
      </c>
      <c r="G428" s="277"/>
      <c r="H428" s="277"/>
      <c r="I428" s="277"/>
      <c r="J428" s="277"/>
      <c r="K428" s="277">
        <v>29</v>
      </c>
    </row>
    <row r="429" spans="1:11" ht="25.95" customHeight="1" outlineLevel="1" x14ac:dyDescent="0.3">
      <c r="A429" s="291">
        <v>22</v>
      </c>
      <c r="B429" s="80" t="s">
        <v>1466</v>
      </c>
      <c r="C429" s="20" t="s">
        <v>66</v>
      </c>
      <c r="D429" s="3"/>
      <c r="E429" s="189">
        <v>45374</v>
      </c>
      <c r="F429" s="190" t="s">
        <v>1467</v>
      </c>
      <c r="G429" s="292">
        <v>45906</v>
      </c>
      <c r="H429" s="3" t="s">
        <v>64</v>
      </c>
      <c r="I429" s="274" t="s">
        <v>1478</v>
      </c>
      <c r="J429" s="180">
        <v>26</v>
      </c>
      <c r="K429" s="180">
        <v>26</v>
      </c>
    </row>
    <row r="430" spans="1:11" ht="25.95" customHeight="1" thickBot="1" x14ac:dyDescent="0.35">
      <c r="A430" s="277"/>
      <c r="B430" s="277" t="s">
        <v>1466</v>
      </c>
      <c r="C430" s="277"/>
      <c r="D430" s="277"/>
      <c r="E430" s="277"/>
      <c r="F430" s="277" t="s">
        <v>1467</v>
      </c>
      <c r="G430" s="277"/>
      <c r="H430" s="277"/>
      <c r="I430" s="277"/>
      <c r="J430" s="277"/>
      <c r="K430" s="277">
        <v>26</v>
      </c>
    </row>
    <row r="431" spans="1:11" ht="25.95" customHeight="1" outlineLevel="1" x14ac:dyDescent="0.3">
      <c r="A431" s="291">
        <v>9</v>
      </c>
      <c r="B431" s="80" t="s">
        <v>1464</v>
      </c>
      <c r="C431" s="20" t="s">
        <v>67</v>
      </c>
      <c r="D431" s="3" t="s">
        <v>1771</v>
      </c>
      <c r="E431" s="189">
        <v>44626</v>
      </c>
      <c r="F431" s="190" t="s">
        <v>1465</v>
      </c>
      <c r="G431" s="292">
        <v>45906</v>
      </c>
      <c r="H431" s="3" t="s">
        <v>64</v>
      </c>
      <c r="I431" s="274" t="s">
        <v>1478</v>
      </c>
      <c r="J431" s="180">
        <v>26</v>
      </c>
      <c r="K431" s="180">
        <v>26</v>
      </c>
    </row>
    <row r="432" spans="1:11" ht="25.5" customHeight="1" thickBot="1" x14ac:dyDescent="0.35">
      <c r="A432" s="277"/>
      <c r="B432" s="277" t="s">
        <v>1464</v>
      </c>
      <c r="C432" s="277"/>
      <c r="D432" s="277" t="s">
        <v>1771</v>
      </c>
      <c r="E432" s="277"/>
      <c r="F432" s="277" t="s">
        <v>1465</v>
      </c>
      <c r="G432" s="277"/>
      <c r="H432" s="277"/>
      <c r="I432" s="277"/>
      <c r="J432" s="277"/>
      <c r="K432" s="277">
        <v>26</v>
      </c>
    </row>
    <row r="433" spans="1:11" ht="25.95" customHeight="1" outlineLevel="1" x14ac:dyDescent="0.3">
      <c r="A433" s="291">
        <v>28</v>
      </c>
      <c r="B433" s="80" t="s">
        <v>1470</v>
      </c>
      <c r="C433" s="20" t="s">
        <v>66</v>
      </c>
      <c r="D433" s="3"/>
      <c r="E433" s="189">
        <v>44256</v>
      </c>
      <c r="F433" s="190" t="s">
        <v>1471</v>
      </c>
      <c r="G433" s="292">
        <v>45906</v>
      </c>
      <c r="H433" s="3" t="s">
        <v>64</v>
      </c>
      <c r="I433" s="274" t="s">
        <v>1478</v>
      </c>
      <c r="J433" s="180">
        <v>26</v>
      </c>
      <c r="K433" s="180">
        <v>26</v>
      </c>
    </row>
    <row r="434" spans="1:11" ht="25.5" customHeight="1" thickBot="1" x14ac:dyDescent="0.35">
      <c r="A434" s="277"/>
      <c r="B434" s="277" t="s">
        <v>1470</v>
      </c>
      <c r="C434" s="277"/>
      <c r="D434" s="277"/>
      <c r="E434" s="277"/>
      <c r="F434" s="277" t="s">
        <v>1471</v>
      </c>
      <c r="G434" s="277"/>
      <c r="H434" s="277"/>
      <c r="I434" s="277"/>
      <c r="J434" s="277"/>
      <c r="K434" s="277">
        <v>26</v>
      </c>
    </row>
    <row r="435" spans="1:11" ht="25.95" customHeight="1" outlineLevel="1" x14ac:dyDescent="0.3">
      <c r="A435" s="291">
        <v>4</v>
      </c>
      <c r="B435" s="80" t="s">
        <v>1517</v>
      </c>
      <c r="C435" s="20" t="s">
        <v>67</v>
      </c>
      <c r="D435" s="3"/>
      <c r="E435" s="189" t="s">
        <v>1518</v>
      </c>
      <c r="F435" s="190" t="s">
        <v>1519</v>
      </c>
      <c r="G435" s="292">
        <v>45928</v>
      </c>
      <c r="H435" s="3" t="s">
        <v>64</v>
      </c>
      <c r="I435" s="274" t="s">
        <v>509</v>
      </c>
      <c r="J435" s="180">
        <v>25</v>
      </c>
      <c r="K435" s="180">
        <v>25</v>
      </c>
    </row>
    <row r="436" spans="1:11" ht="25.5" customHeight="1" thickBot="1" x14ac:dyDescent="0.35">
      <c r="A436" s="277"/>
      <c r="B436" s="277" t="s">
        <v>1517</v>
      </c>
      <c r="C436" s="277"/>
      <c r="D436" s="277"/>
      <c r="E436" s="277"/>
      <c r="F436" s="277" t="s">
        <v>1519</v>
      </c>
      <c r="G436" s="277"/>
      <c r="H436" s="277"/>
      <c r="I436" s="277"/>
      <c r="J436" s="277"/>
      <c r="K436" s="277">
        <v>25</v>
      </c>
    </row>
    <row r="437" spans="1:11" ht="25.95" customHeight="1" outlineLevel="1" x14ac:dyDescent="0.3">
      <c r="A437" s="291">
        <v>22</v>
      </c>
      <c r="B437" s="80" t="s">
        <v>1677</v>
      </c>
      <c r="C437" s="20" t="s">
        <v>66</v>
      </c>
      <c r="D437" s="3" t="s">
        <v>1717</v>
      </c>
      <c r="E437" s="189">
        <v>44517</v>
      </c>
      <c r="F437" s="190" t="s">
        <v>1678</v>
      </c>
      <c r="G437" s="292">
        <v>45787</v>
      </c>
      <c r="H437" s="3" t="s">
        <v>11</v>
      </c>
      <c r="I437" s="274" t="s">
        <v>566</v>
      </c>
      <c r="J437" s="180">
        <v>24</v>
      </c>
      <c r="K437" s="180">
        <v>24</v>
      </c>
    </row>
    <row r="438" spans="1:11" ht="25.5" customHeight="1" thickBot="1" x14ac:dyDescent="0.35">
      <c r="A438" s="277"/>
      <c r="B438" s="277" t="s">
        <v>1677</v>
      </c>
      <c r="C438" s="277"/>
      <c r="D438" s="277" t="s">
        <v>1717</v>
      </c>
      <c r="E438" s="277"/>
      <c r="F438" s="277" t="s">
        <v>1678</v>
      </c>
      <c r="G438" s="277"/>
      <c r="H438" s="277"/>
      <c r="I438" s="277"/>
      <c r="J438" s="277"/>
      <c r="K438" s="277">
        <v>24</v>
      </c>
    </row>
    <row r="439" spans="1:11" ht="25.95" customHeight="1" outlineLevel="1" x14ac:dyDescent="0.3">
      <c r="A439" s="291">
        <v>11</v>
      </c>
      <c r="B439" s="80" t="s">
        <v>1727</v>
      </c>
      <c r="C439" s="20" t="s">
        <v>67</v>
      </c>
      <c r="D439" s="3" t="s">
        <v>72</v>
      </c>
      <c r="E439" s="189">
        <v>44984</v>
      </c>
      <c r="F439" s="190" t="s">
        <v>1500</v>
      </c>
      <c r="G439" s="292">
        <v>45914</v>
      </c>
      <c r="H439" s="3" t="s">
        <v>64</v>
      </c>
      <c r="I439" s="274" t="s">
        <v>374</v>
      </c>
      <c r="J439" s="180">
        <v>23</v>
      </c>
      <c r="K439" s="180">
        <v>23</v>
      </c>
    </row>
    <row r="440" spans="1:11" ht="25.5" customHeight="1" thickBot="1" x14ac:dyDescent="0.35">
      <c r="A440" s="277"/>
      <c r="B440" s="277" t="s">
        <v>1727</v>
      </c>
      <c r="C440" s="277"/>
      <c r="D440" s="277" t="s">
        <v>72</v>
      </c>
      <c r="E440" s="277"/>
      <c r="F440" s="277" t="s">
        <v>1500</v>
      </c>
      <c r="G440" s="277"/>
      <c r="H440" s="277"/>
      <c r="I440" s="277"/>
      <c r="J440" s="277"/>
      <c r="K440" s="277">
        <v>23</v>
      </c>
    </row>
    <row r="441" spans="1:11" ht="25.95" customHeight="1" outlineLevel="1" x14ac:dyDescent="0.3">
      <c r="A441" s="291">
        <v>5</v>
      </c>
      <c r="B441" s="80" t="s">
        <v>1725</v>
      </c>
      <c r="C441" s="20" t="s">
        <v>67</v>
      </c>
      <c r="D441" s="3" t="s">
        <v>117</v>
      </c>
      <c r="E441" s="189">
        <v>45344</v>
      </c>
      <c r="F441" s="190" t="s">
        <v>1496</v>
      </c>
      <c r="G441" s="292">
        <v>45914</v>
      </c>
      <c r="H441" s="3" t="s">
        <v>64</v>
      </c>
      <c r="I441" s="274" t="s">
        <v>374</v>
      </c>
      <c r="J441" s="180">
        <v>23</v>
      </c>
      <c r="K441" s="180">
        <v>23</v>
      </c>
    </row>
    <row r="442" spans="1:11" ht="25.5" customHeight="1" thickBot="1" x14ac:dyDescent="0.35">
      <c r="A442" s="277"/>
      <c r="B442" s="277" t="s">
        <v>1725</v>
      </c>
      <c r="C442" s="277"/>
      <c r="D442" s="277" t="s">
        <v>117</v>
      </c>
      <c r="E442" s="277"/>
      <c r="F442" s="277" t="s">
        <v>1496</v>
      </c>
      <c r="G442" s="277"/>
      <c r="H442" s="277"/>
      <c r="I442" s="277"/>
      <c r="J442" s="277"/>
      <c r="K442" s="277">
        <v>23</v>
      </c>
    </row>
    <row r="443" spans="1:11" ht="25.95" customHeight="1" outlineLevel="1" x14ac:dyDescent="0.3">
      <c r="A443" s="291">
        <v>22</v>
      </c>
      <c r="B443" s="80" t="s">
        <v>359</v>
      </c>
      <c r="C443" s="20" t="s">
        <v>66</v>
      </c>
      <c r="D443" s="3" t="s">
        <v>72</v>
      </c>
      <c r="E443" s="189">
        <v>44107</v>
      </c>
      <c r="F443" s="190" t="s">
        <v>370</v>
      </c>
      <c r="G443" s="292">
        <v>45914</v>
      </c>
      <c r="H443" s="3" t="s">
        <v>64</v>
      </c>
      <c r="I443" s="274" t="s">
        <v>374</v>
      </c>
      <c r="J443" s="180">
        <v>23</v>
      </c>
      <c r="K443" s="180">
        <v>23</v>
      </c>
    </row>
    <row r="444" spans="1:11" ht="25.5" customHeight="1" thickBot="1" x14ac:dyDescent="0.35">
      <c r="A444" s="277"/>
      <c r="B444" s="277" t="s">
        <v>359</v>
      </c>
      <c r="C444" s="277"/>
      <c r="D444" s="277" t="s">
        <v>72</v>
      </c>
      <c r="E444" s="277"/>
      <c r="F444" s="277" t="s">
        <v>370</v>
      </c>
      <c r="G444" s="277"/>
      <c r="H444" s="277"/>
      <c r="I444" s="277"/>
      <c r="J444" s="277"/>
      <c r="K444" s="277">
        <v>23</v>
      </c>
    </row>
    <row r="445" spans="1:11" ht="25.95" customHeight="1" outlineLevel="1" x14ac:dyDescent="0.3">
      <c r="A445" s="291">
        <v>23</v>
      </c>
      <c r="B445" s="80" t="s">
        <v>1504</v>
      </c>
      <c r="C445" s="20" t="s">
        <v>66</v>
      </c>
      <c r="D445" s="3" t="s">
        <v>1770</v>
      </c>
      <c r="E445" s="189">
        <v>44624</v>
      </c>
      <c r="F445" s="190" t="s">
        <v>1505</v>
      </c>
      <c r="G445" s="292">
        <v>45914</v>
      </c>
      <c r="H445" s="3" t="s">
        <v>64</v>
      </c>
      <c r="I445" s="274" t="s">
        <v>374</v>
      </c>
      <c r="J445" s="180">
        <v>23</v>
      </c>
      <c r="K445" s="180">
        <v>23</v>
      </c>
    </row>
    <row r="446" spans="1:11" ht="25.5" customHeight="1" thickBot="1" x14ac:dyDescent="0.35">
      <c r="A446" s="277"/>
      <c r="B446" s="277" t="s">
        <v>1504</v>
      </c>
      <c r="C446" s="277"/>
      <c r="D446" s="277" t="s">
        <v>1770</v>
      </c>
      <c r="E446" s="277"/>
      <c r="F446" s="277" t="s">
        <v>1505</v>
      </c>
      <c r="G446" s="277"/>
      <c r="H446" s="277"/>
      <c r="I446" s="277"/>
      <c r="J446" s="277"/>
      <c r="K446" s="277">
        <v>23</v>
      </c>
    </row>
    <row r="447" spans="1:11" ht="25.95" customHeight="1" outlineLevel="1" x14ac:dyDescent="0.3">
      <c r="A447" s="291">
        <v>6</v>
      </c>
      <c r="B447" s="80" t="s">
        <v>1736</v>
      </c>
      <c r="C447" s="20" t="s">
        <v>67</v>
      </c>
      <c r="D447" s="3" t="s">
        <v>41</v>
      </c>
      <c r="E447" s="189">
        <v>45210</v>
      </c>
      <c r="F447" s="190" t="s">
        <v>1417</v>
      </c>
      <c r="G447" s="292">
        <v>45871</v>
      </c>
      <c r="H447" s="3" t="s">
        <v>11</v>
      </c>
      <c r="I447" s="274" t="s">
        <v>1419</v>
      </c>
      <c r="J447" s="180">
        <v>13</v>
      </c>
      <c r="K447" s="180">
        <v>13</v>
      </c>
    </row>
    <row r="448" spans="1:11" ht="25.95" customHeight="1" outlineLevel="1" x14ac:dyDescent="0.3">
      <c r="A448" s="291">
        <v>4</v>
      </c>
      <c r="B448" s="80" t="s">
        <v>1736</v>
      </c>
      <c r="C448" s="20" t="s">
        <v>67</v>
      </c>
      <c r="D448" s="3" t="s">
        <v>41</v>
      </c>
      <c r="E448" s="189">
        <v>45210</v>
      </c>
      <c r="F448" s="190" t="s">
        <v>1417</v>
      </c>
      <c r="G448" s="292">
        <v>45942</v>
      </c>
      <c r="H448" s="3" t="s">
        <v>11</v>
      </c>
      <c r="I448" s="274" t="s">
        <v>1126</v>
      </c>
      <c r="J448" s="180">
        <v>8</v>
      </c>
      <c r="K448" s="180">
        <v>8</v>
      </c>
    </row>
    <row r="449" spans="1:11" ht="25.5" customHeight="1" thickBot="1" x14ac:dyDescent="0.35">
      <c r="A449" s="277"/>
      <c r="B449" s="277" t="s">
        <v>1736</v>
      </c>
      <c r="C449" s="277"/>
      <c r="D449" s="277" t="s">
        <v>41</v>
      </c>
      <c r="E449" s="277"/>
      <c r="F449" s="277" t="s">
        <v>1417</v>
      </c>
      <c r="G449" s="277"/>
      <c r="H449" s="277"/>
      <c r="I449" s="277"/>
      <c r="J449" s="277"/>
      <c r="K449" s="277">
        <f>SUM(K447:K448)</f>
        <v>21</v>
      </c>
    </row>
    <row r="450" spans="1:11" ht="25.95" customHeight="1" outlineLevel="1" x14ac:dyDescent="0.3">
      <c r="A450" s="291">
        <v>8</v>
      </c>
      <c r="B450" s="80" t="s">
        <v>1581</v>
      </c>
      <c r="C450" s="20" t="s">
        <v>66</v>
      </c>
      <c r="D450" s="3" t="s">
        <v>44</v>
      </c>
      <c r="E450" s="189">
        <v>45657</v>
      </c>
      <c r="F450" s="190" t="s">
        <v>1582</v>
      </c>
      <c r="G450" s="292">
        <v>45970</v>
      </c>
      <c r="H450" s="3" t="s">
        <v>11</v>
      </c>
      <c r="I450" s="274" t="s">
        <v>1094</v>
      </c>
      <c r="J450" s="180">
        <v>10</v>
      </c>
      <c r="K450" s="180">
        <v>10</v>
      </c>
    </row>
    <row r="451" spans="1:11" ht="25.95" customHeight="1" outlineLevel="1" x14ac:dyDescent="0.3">
      <c r="A451" s="291">
        <v>6</v>
      </c>
      <c r="B451" s="80" t="s">
        <v>1581</v>
      </c>
      <c r="C451" s="20" t="s">
        <v>66</v>
      </c>
      <c r="D451" s="3" t="s">
        <v>44</v>
      </c>
      <c r="E451" s="189">
        <v>45657</v>
      </c>
      <c r="F451" s="190" t="s">
        <v>1582</v>
      </c>
      <c r="G451" s="292">
        <v>46020</v>
      </c>
      <c r="H451" s="3" t="s">
        <v>11</v>
      </c>
      <c r="I451" s="274" t="s">
        <v>426</v>
      </c>
      <c r="J451" s="180">
        <v>10</v>
      </c>
      <c r="K451" s="180">
        <v>10</v>
      </c>
    </row>
    <row r="452" spans="1:11" ht="25.95" customHeight="1" thickBot="1" x14ac:dyDescent="0.35">
      <c r="A452" s="277"/>
      <c r="B452" s="277" t="s">
        <v>1581</v>
      </c>
      <c r="C452" s="277"/>
      <c r="D452" s="277" t="s">
        <v>44</v>
      </c>
      <c r="E452" s="277"/>
      <c r="F452" s="277" t="s">
        <v>1582</v>
      </c>
      <c r="G452" s="277"/>
      <c r="H452" s="277"/>
      <c r="I452" s="277"/>
      <c r="J452" s="277"/>
      <c r="K452" s="277">
        <f>SUM(K450:K451)</f>
        <v>20</v>
      </c>
    </row>
    <row r="453" spans="1:11" ht="25.95" customHeight="1" outlineLevel="1" x14ac:dyDescent="0.3">
      <c r="A453" s="291">
        <v>12</v>
      </c>
      <c r="B453" s="80" t="s">
        <v>1512</v>
      </c>
      <c r="C453" s="20" t="s">
        <v>66</v>
      </c>
      <c r="D453" s="3"/>
      <c r="E453" s="189">
        <v>45559</v>
      </c>
      <c r="F453" s="190" t="s">
        <v>1513</v>
      </c>
      <c r="G453" s="292">
        <v>45921</v>
      </c>
      <c r="H453" s="3" t="s">
        <v>11</v>
      </c>
      <c r="I453" s="274" t="s">
        <v>318</v>
      </c>
      <c r="J453" s="180">
        <v>20</v>
      </c>
      <c r="K453" s="180">
        <v>20</v>
      </c>
    </row>
    <row r="454" spans="1:11" ht="25.95" customHeight="1" thickBot="1" x14ac:dyDescent="0.35">
      <c r="A454" s="277"/>
      <c r="B454" s="277" t="s">
        <v>1512</v>
      </c>
      <c r="C454" s="277"/>
      <c r="D454" s="277"/>
      <c r="E454" s="277"/>
      <c r="F454" s="277" t="s">
        <v>1513</v>
      </c>
      <c r="G454" s="277"/>
      <c r="H454" s="277"/>
      <c r="I454" s="277"/>
      <c r="J454" s="277"/>
      <c r="K454" s="277">
        <v>20</v>
      </c>
    </row>
    <row r="455" spans="1:11" ht="25.95" customHeight="1" outlineLevel="1" x14ac:dyDescent="0.3">
      <c r="A455" s="291">
        <v>8</v>
      </c>
      <c r="B455" s="80" t="s">
        <v>1510</v>
      </c>
      <c r="C455" s="20" t="s">
        <v>67</v>
      </c>
      <c r="D455" s="3" t="s">
        <v>266</v>
      </c>
      <c r="E455" s="189">
        <v>45274</v>
      </c>
      <c r="F455" s="190" t="s">
        <v>1511</v>
      </c>
      <c r="G455" s="292">
        <v>45921</v>
      </c>
      <c r="H455" s="3" t="s">
        <v>11</v>
      </c>
      <c r="I455" s="274" t="s">
        <v>318</v>
      </c>
      <c r="J455" s="180">
        <v>20</v>
      </c>
      <c r="K455" s="180">
        <v>20</v>
      </c>
    </row>
    <row r="456" spans="1:11" ht="25.5" customHeight="1" thickBot="1" x14ac:dyDescent="0.35">
      <c r="A456" s="277"/>
      <c r="B456" s="277" t="s">
        <v>1510</v>
      </c>
      <c r="C456" s="277"/>
      <c r="D456" s="277" t="s">
        <v>266</v>
      </c>
      <c r="E456" s="277"/>
      <c r="F456" s="277" t="s">
        <v>1511</v>
      </c>
      <c r="G456" s="277"/>
      <c r="H456" s="277"/>
      <c r="I456" s="277"/>
      <c r="J456" s="277"/>
      <c r="K456" s="277">
        <v>20</v>
      </c>
    </row>
    <row r="457" spans="1:11" ht="25.95" customHeight="1" outlineLevel="1" x14ac:dyDescent="0.3">
      <c r="A457" s="291">
        <v>19</v>
      </c>
      <c r="B457" s="80" t="s">
        <v>299</v>
      </c>
      <c r="C457" s="20" t="s">
        <v>66</v>
      </c>
      <c r="D457" s="3" t="s">
        <v>266</v>
      </c>
      <c r="E457" s="189">
        <v>43487</v>
      </c>
      <c r="F457" s="190" t="s">
        <v>1011</v>
      </c>
      <c r="G457" s="292">
        <v>45921</v>
      </c>
      <c r="H457" s="3" t="s">
        <v>11</v>
      </c>
      <c r="I457" s="274" t="s">
        <v>318</v>
      </c>
      <c r="J457" s="180">
        <v>20</v>
      </c>
      <c r="K457" s="180">
        <v>20</v>
      </c>
    </row>
    <row r="458" spans="1:11" ht="25.5" customHeight="1" thickBot="1" x14ac:dyDescent="0.35">
      <c r="A458" s="277"/>
      <c r="B458" s="277" t="s">
        <v>299</v>
      </c>
      <c r="C458" s="277"/>
      <c r="D458" s="277" t="s">
        <v>266</v>
      </c>
      <c r="E458" s="277"/>
      <c r="F458" s="277" t="s">
        <v>1011</v>
      </c>
      <c r="G458" s="277"/>
      <c r="H458" s="277"/>
      <c r="I458" s="277"/>
      <c r="J458" s="277"/>
      <c r="K458" s="277">
        <v>20</v>
      </c>
    </row>
    <row r="459" spans="1:11" ht="25.95" customHeight="1" outlineLevel="1" x14ac:dyDescent="0.3">
      <c r="A459" s="291">
        <v>4</v>
      </c>
      <c r="B459" s="80" t="s">
        <v>1728</v>
      </c>
      <c r="C459" s="20" t="s">
        <v>67</v>
      </c>
      <c r="D459" s="3" t="s">
        <v>72</v>
      </c>
      <c r="E459" s="189">
        <v>45449</v>
      </c>
      <c r="F459" s="190" t="s">
        <v>1509</v>
      </c>
      <c r="G459" s="292">
        <v>45921</v>
      </c>
      <c r="H459" s="3" t="s">
        <v>11</v>
      </c>
      <c r="I459" s="274" t="s">
        <v>318</v>
      </c>
      <c r="J459" s="180">
        <v>20</v>
      </c>
      <c r="K459" s="180">
        <v>20</v>
      </c>
    </row>
    <row r="460" spans="1:11" ht="25.5" customHeight="1" thickBot="1" x14ac:dyDescent="0.35">
      <c r="A460" s="277"/>
      <c r="B460" s="277" t="s">
        <v>1728</v>
      </c>
      <c r="C460" s="277"/>
      <c r="D460" s="277" t="s">
        <v>72</v>
      </c>
      <c r="E460" s="277"/>
      <c r="F460" s="277" t="s">
        <v>1509</v>
      </c>
      <c r="G460" s="277"/>
      <c r="H460" s="277"/>
      <c r="I460" s="277"/>
      <c r="J460" s="277"/>
      <c r="K460" s="277">
        <v>20</v>
      </c>
    </row>
    <row r="461" spans="1:11" ht="25.95" customHeight="1" outlineLevel="1" x14ac:dyDescent="0.3">
      <c r="A461" s="291">
        <v>8</v>
      </c>
      <c r="B461" s="80" t="s">
        <v>32</v>
      </c>
      <c r="C461" s="20" t="s">
        <v>67</v>
      </c>
      <c r="D461" s="3" t="s">
        <v>76</v>
      </c>
      <c r="E461" s="189">
        <v>43691</v>
      </c>
      <c r="F461" s="190" t="s">
        <v>36</v>
      </c>
      <c r="G461" s="292">
        <v>45794</v>
      </c>
      <c r="H461" s="3" t="s">
        <v>11</v>
      </c>
      <c r="I461" s="274" t="s">
        <v>1685</v>
      </c>
      <c r="J461" s="180">
        <v>19</v>
      </c>
      <c r="K461" s="180">
        <v>19</v>
      </c>
    </row>
    <row r="462" spans="1:11" ht="25.95" customHeight="1" thickBot="1" x14ac:dyDescent="0.35">
      <c r="A462" s="277"/>
      <c r="B462" s="277" t="s">
        <v>32</v>
      </c>
      <c r="C462" s="277"/>
      <c r="D462" s="277" t="s">
        <v>76</v>
      </c>
      <c r="E462" s="277"/>
      <c r="F462" s="277" t="s">
        <v>36</v>
      </c>
      <c r="G462" s="277"/>
      <c r="H462" s="277"/>
      <c r="I462" s="277"/>
      <c r="J462" s="277"/>
      <c r="K462" s="277">
        <v>19</v>
      </c>
    </row>
    <row r="463" spans="1:11" ht="25.95" customHeight="1" outlineLevel="1" x14ac:dyDescent="0.3">
      <c r="A463" s="291">
        <v>6</v>
      </c>
      <c r="B463" s="80" t="s">
        <v>1605</v>
      </c>
      <c r="C463" s="20" t="s">
        <v>67</v>
      </c>
      <c r="D463" s="3" t="s">
        <v>1182</v>
      </c>
      <c r="E463" s="189">
        <v>45221</v>
      </c>
      <c r="F463" s="190">
        <v>6865374</v>
      </c>
      <c r="G463" s="292">
        <v>45963</v>
      </c>
      <c r="H463" s="3" t="s">
        <v>11</v>
      </c>
      <c r="I463" s="274" t="s">
        <v>1608</v>
      </c>
      <c r="J463" s="180">
        <v>19</v>
      </c>
      <c r="K463" s="180">
        <v>19</v>
      </c>
    </row>
    <row r="464" spans="1:11" ht="25.5" customHeight="1" thickBot="1" x14ac:dyDescent="0.35">
      <c r="A464" s="277"/>
      <c r="B464" s="277" t="s">
        <v>1605</v>
      </c>
      <c r="C464" s="277"/>
      <c r="D464" s="277" t="s">
        <v>1182</v>
      </c>
      <c r="E464" s="277"/>
      <c r="F464" s="277">
        <v>6865374</v>
      </c>
      <c r="G464" s="277"/>
      <c r="H464" s="277"/>
      <c r="I464" s="277"/>
      <c r="J464" s="277"/>
      <c r="K464" s="277">
        <v>19</v>
      </c>
    </row>
    <row r="465" spans="1:11" ht="25.95" customHeight="1" outlineLevel="1" x14ac:dyDescent="0.3">
      <c r="A465" s="291">
        <v>14</v>
      </c>
      <c r="B465" s="80" t="s">
        <v>1682</v>
      </c>
      <c r="C465" s="20" t="s">
        <v>66</v>
      </c>
      <c r="D465" s="3" t="s">
        <v>44</v>
      </c>
      <c r="E465" s="189">
        <v>44844</v>
      </c>
      <c r="F465" s="190" t="s">
        <v>1683</v>
      </c>
      <c r="G465" s="292">
        <v>45794</v>
      </c>
      <c r="H465" s="3" t="s">
        <v>11</v>
      </c>
      <c r="I465" s="274" t="s">
        <v>1685</v>
      </c>
      <c r="J465" s="180">
        <v>19</v>
      </c>
      <c r="K465" s="180">
        <v>19</v>
      </c>
    </row>
    <row r="466" spans="1:11" ht="25.5" customHeight="1" thickBot="1" x14ac:dyDescent="0.35">
      <c r="A466" s="277"/>
      <c r="B466" s="277" t="s">
        <v>1682</v>
      </c>
      <c r="C466" s="277"/>
      <c r="D466" s="277" t="s">
        <v>44</v>
      </c>
      <c r="E466" s="277"/>
      <c r="F466" s="277" t="s">
        <v>1683</v>
      </c>
      <c r="G466" s="277"/>
      <c r="H466" s="277"/>
      <c r="I466" s="277"/>
      <c r="J466" s="277"/>
      <c r="K466" s="277">
        <v>19</v>
      </c>
    </row>
    <row r="467" spans="1:11" ht="25.95" customHeight="1" outlineLevel="1" x14ac:dyDescent="0.3">
      <c r="A467" s="291">
        <v>14</v>
      </c>
      <c r="B467" s="80" t="s">
        <v>1737</v>
      </c>
      <c r="C467" s="20" t="s">
        <v>66</v>
      </c>
      <c r="D467" s="3" t="s">
        <v>124</v>
      </c>
      <c r="E467" s="189">
        <v>44272</v>
      </c>
      <c r="F467" s="190">
        <v>6414921</v>
      </c>
      <c r="G467" s="292">
        <v>45963</v>
      </c>
      <c r="H467" s="3" t="s">
        <v>11</v>
      </c>
      <c r="I467" s="274" t="s">
        <v>1608</v>
      </c>
      <c r="J467" s="180">
        <v>19</v>
      </c>
      <c r="K467" s="180">
        <v>19</v>
      </c>
    </row>
    <row r="468" spans="1:11" ht="25.5" customHeight="1" thickBot="1" x14ac:dyDescent="0.35">
      <c r="A468" s="277"/>
      <c r="B468" s="277" t="s">
        <v>1737</v>
      </c>
      <c r="C468" s="277"/>
      <c r="D468" s="277" t="s">
        <v>124</v>
      </c>
      <c r="E468" s="277"/>
      <c r="F468" s="277">
        <v>6414921</v>
      </c>
      <c r="G468" s="277"/>
      <c r="H468" s="277"/>
      <c r="I468" s="277"/>
      <c r="J468" s="277"/>
      <c r="K468" s="277">
        <v>19</v>
      </c>
    </row>
    <row r="469" spans="1:11" ht="25.95" customHeight="1" outlineLevel="1" x14ac:dyDescent="0.3">
      <c r="A469" s="291">
        <v>16</v>
      </c>
      <c r="B469" s="80" t="s">
        <v>1657</v>
      </c>
      <c r="C469" s="20" t="s">
        <v>66</v>
      </c>
      <c r="D469" s="3" t="s">
        <v>44</v>
      </c>
      <c r="E469" s="189" t="s">
        <v>1658</v>
      </c>
      <c r="F469" s="190">
        <v>6669617</v>
      </c>
      <c r="G469" s="292">
        <v>45724</v>
      </c>
      <c r="H469" s="3" t="s">
        <v>11</v>
      </c>
      <c r="I469" s="274" t="s">
        <v>426</v>
      </c>
      <c r="J469" s="180">
        <v>14</v>
      </c>
      <c r="K469" s="180">
        <v>14</v>
      </c>
    </row>
    <row r="470" spans="1:11" ht="25.5" customHeight="1" thickBot="1" x14ac:dyDescent="0.35">
      <c r="A470" s="277"/>
      <c r="B470" s="277" t="s">
        <v>1657</v>
      </c>
      <c r="C470" s="277"/>
      <c r="D470" s="277" t="s">
        <v>44</v>
      </c>
      <c r="E470" s="277"/>
      <c r="F470" s="277">
        <v>6669617</v>
      </c>
      <c r="G470" s="277"/>
      <c r="H470" s="277"/>
      <c r="I470" s="277"/>
      <c r="J470" s="277"/>
      <c r="K470" s="277">
        <v>14</v>
      </c>
    </row>
    <row r="471" spans="1:11" ht="25.95" customHeight="1" outlineLevel="1" x14ac:dyDescent="0.3">
      <c r="A471" s="291">
        <v>10</v>
      </c>
      <c r="B471" s="80" t="s">
        <v>1650</v>
      </c>
      <c r="C471" s="20" t="s">
        <v>66</v>
      </c>
      <c r="D471" s="3" t="s">
        <v>1765</v>
      </c>
      <c r="E471" s="189" t="s">
        <v>1651</v>
      </c>
      <c r="F471" s="190">
        <v>6868528</v>
      </c>
      <c r="G471" s="292">
        <v>45724</v>
      </c>
      <c r="H471" s="3" t="s">
        <v>11</v>
      </c>
      <c r="I471" s="274" t="s">
        <v>426</v>
      </c>
      <c r="J471" s="180">
        <v>14</v>
      </c>
      <c r="K471" s="180">
        <v>14</v>
      </c>
    </row>
    <row r="472" spans="1:11" ht="25.95" customHeight="1" thickBot="1" x14ac:dyDescent="0.35">
      <c r="A472" s="277"/>
      <c r="B472" s="277" t="s">
        <v>1650</v>
      </c>
      <c r="C472" s="277"/>
      <c r="D472" s="277" t="s">
        <v>1765</v>
      </c>
      <c r="E472" s="277"/>
      <c r="F472" s="277">
        <v>6868528</v>
      </c>
      <c r="G472" s="277"/>
      <c r="H472" s="277"/>
      <c r="I472" s="277"/>
      <c r="J472" s="277"/>
      <c r="K472" s="277">
        <v>14</v>
      </c>
    </row>
    <row r="473" spans="1:11" ht="25.95" customHeight="1" outlineLevel="1" x14ac:dyDescent="0.3">
      <c r="A473" s="291">
        <v>13</v>
      </c>
      <c r="B473" s="80" t="s">
        <v>1718</v>
      </c>
      <c r="C473" s="20" t="s">
        <v>66</v>
      </c>
      <c r="D473" s="3" t="s">
        <v>40</v>
      </c>
      <c r="E473" s="189">
        <v>44844</v>
      </c>
      <c r="F473" s="190" t="s">
        <v>1413</v>
      </c>
      <c r="G473" s="292">
        <v>45864</v>
      </c>
      <c r="H473" s="3" t="s">
        <v>11</v>
      </c>
      <c r="I473" s="274" t="s">
        <v>766</v>
      </c>
      <c r="J473" s="180">
        <v>14</v>
      </c>
      <c r="K473" s="180">
        <v>14</v>
      </c>
    </row>
    <row r="474" spans="1:11" ht="25.5" customHeight="1" thickBot="1" x14ac:dyDescent="0.35">
      <c r="A474" s="277"/>
      <c r="B474" s="277" t="s">
        <v>1718</v>
      </c>
      <c r="C474" s="277"/>
      <c r="D474" s="277" t="s">
        <v>40</v>
      </c>
      <c r="E474" s="277"/>
      <c r="F474" s="277" t="s">
        <v>1413</v>
      </c>
      <c r="G474" s="277"/>
      <c r="H474" s="277"/>
      <c r="I474" s="277"/>
      <c r="J474" s="277"/>
      <c r="K474" s="277">
        <v>14</v>
      </c>
    </row>
    <row r="475" spans="1:11" ht="25.95" customHeight="1" outlineLevel="1" x14ac:dyDescent="0.3">
      <c r="A475" s="291">
        <v>4</v>
      </c>
      <c r="B475" s="80" t="s">
        <v>1409</v>
      </c>
      <c r="C475" s="20" t="s">
        <v>67</v>
      </c>
      <c r="D475" s="3" t="s">
        <v>1663</v>
      </c>
      <c r="E475" s="189">
        <v>45525</v>
      </c>
      <c r="F475" s="190" t="s">
        <v>1410</v>
      </c>
      <c r="G475" s="292">
        <v>45864</v>
      </c>
      <c r="H475" s="3" t="s">
        <v>11</v>
      </c>
      <c r="I475" s="274" t="s">
        <v>766</v>
      </c>
      <c r="J475" s="180">
        <v>14</v>
      </c>
      <c r="K475" s="180">
        <v>14</v>
      </c>
    </row>
    <row r="476" spans="1:11" ht="25.5" customHeight="1" thickBot="1" x14ac:dyDescent="0.35">
      <c r="A476" s="277"/>
      <c r="B476" s="277" t="s">
        <v>1409</v>
      </c>
      <c r="C476" s="277"/>
      <c r="D476" s="277" t="s">
        <v>1663</v>
      </c>
      <c r="E476" s="277"/>
      <c r="F476" s="277" t="s">
        <v>1410</v>
      </c>
      <c r="G476" s="277"/>
      <c r="H476" s="277"/>
      <c r="I476" s="277"/>
      <c r="J476" s="277"/>
      <c r="K476" s="277">
        <v>14</v>
      </c>
    </row>
    <row r="477" spans="1:11" ht="25.95" customHeight="1" outlineLevel="1" x14ac:dyDescent="0.3">
      <c r="A477" s="291">
        <v>9</v>
      </c>
      <c r="B477" s="80" t="s">
        <v>1355</v>
      </c>
      <c r="C477" s="20" t="s">
        <v>66</v>
      </c>
      <c r="D477" s="3" t="s">
        <v>1722</v>
      </c>
      <c r="E477" s="189">
        <v>45526</v>
      </c>
      <c r="F477" s="190" t="s">
        <v>1356</v>
      </c>
      <c r="G477" s="292">
        <v>45850</v>
      </c>
      <c r="H477" s="3" t="s">
        <v>11</v>
      </c>
      <c r="I477" s="274" t="s">
        <v>1063</v>
      </c>
      <c r="J477" s="180">
        <v>13</v>
      </c>
      <c r="K477" s="180">
        <v>13</v>
      </c>
    </row>
    <row r="478" spans="1:11" ht="25.5" customHeight="1" thickBot="1" x14ac:dyDescent="0.35">
      <c r="A478" s="277"/>
      <c r="B478" s="277" t="s">
        <v>1355</v>
      </c>
      <c r="C478" s="277"/>
      <c r="D478" s="277" t="s">
        <v>1722</v>
      </c>
      <c r="E478" s="277"/>
      <c r="F478" s="277" t="s">
        <v>1356</v>
      </c>
      <c r="G478" s="277"/>
      <c r="H478" s="277"/>
      <c r="I478" s="277"/>
      <c r="J478" s="277"/>
      <c r="K478" s="277">
        <v>13</v>
      </c>
    </row>
    <row r="479" spans="1:11" ht="25.95" customHeight="1" outlineLevel="1" x14ac:dyDescent="0.3">
      <c r="A479" s="291">
        <v>5</v>
      </c>
      <c r="B479" s="80" t="s">
        <v>1354</v>
      </c>
      <c r="C479" s="20" t="s">
        <v>67</v>
      </c>
      <c r="D479" s="3" t="s">
        <v>1722</v>
      </c>
      <c r="E479" s="189">
        <v>44832</v>
      </c>
      <c r="F479" s="190" t="s">
        <v>1061</v>
      </c>
      <c r="G479" s="292">
        <v>45850</v>
      </c>
      <c r="H479" s="3" t="s">
        <v>11</v>
      </c>
      <c r="I479" s="274" t="s">
        <v>1063</v>
      </c>
      <c r="J479" s="180">
        <v>13</v>
      </c>
      <c r="K479" s="180">
        <v>13</v>
      </c>
    </row>
    <row r="480" spans="1:11" ht="25.5" customHeight="1" thickBot="1" x14ac:dyDescent="0.35">
      <c r="A480" s="277"/>
      <c r="B480" s="277" t="s">
        <v>1354</v>
      </c>
      <c r="C480" s="277"/>
      <c r="D480" s="277" t="s">
        <v>1722</v>
      </c>
      <c r="E480" s="277"/>
      <c r="F480" s="277" t="s">
        <v>1061</v>
      </c>
      <c r="G480" s="277"/>
      <c r="H480" s="277"/>
      <c r="I480" s="277"/>
      <c r="J480" s="277"/>
      <c r="K480" s="277">
        <v>13</v>
      </c>
    </row>
    <row r="481" spans="1:11" ht="25.95" customHeight="1" outlineLevel="1" x14ac:dyDescent="0.3">
      <c r="A481" s="291">
        <v>4</v>
      </c>
      <c r="B481" s="80" t="s">
        <v>1579</v>
      </c>
      <c r="C481" s="20" t="s">
        <v>67</v>
      </c>
      <c r="D481" s="3" t="s">
        <v>1777</v>
      </c>
      <c r="E481" s="189">
        <v>45597</v>
      </c>
      <c r="F481" s="190" t="s">
        <v>1580</v>
      </c>
      <c r="G481" s="292">
        <v>45970</v>
      </c>
      <c r="H481" s="3" t="s">
        <v>11</v>
      </c>
      <c r="I481" s="274" t="s">
        <v>1094</v>
      </c>
      <c r="J481" s="180">
        <v>10</v>
      </c>
      <c r="K481" s="180">
        <v>10</v>
      </c>
    </row>
    <row r="482" spans="1:11" ht="25.5" customHeight="1" thickBot="1" x14ac:dyDescent="0.35">
      <c r="A482" s="277"/>
      <c r="B482" s="277" t="s">
        <v>1579</v>
      </c>
      <c r="C482" s="277"/>
      <c r="D482" s="277" t="s">
        <v>1777</v>
      </c>
      <c r="E482" s="277"/>
      <c r="F482" s="277" t="s">
        <v>1580</v>
      </c>
      <c r="G482" s="277"/>
      <c r="H482" s="277"/>
      <c r="I482" s="277"/>
      <c r="J482" s="277"/>
      <c r="K482" s="277">
        <v>10</v>
      </c>
    </row>
    <row r="483" spans="1:11" ht="25.95" customHeight="1" outlineLevel="1" x14ac:dyDescent="0.3">
      <c r="A483" s="291">
        <v>3</v>
      </c>
      <c r="B483" s="80" t="s">
        <v>1637</v>
      </c>
      <c r="C483" s="20" t="s">
        <v>67</v>
      </c>
      <c r="D483" s="3" t="s">
        <v>44</v>
      </c>
      <c r="E483" s="189">
        <v>45159</v>
      </c>
      <c r="F483" s="190" t="s">
        <v>1638</v>
      </c>
      <c r="G483" s="292">
        <v>45703</v>
      </c>
      <c r="H483" s="3" t="s">
        <v>11</v>
      </c>
      <c r="I483" s="274" t="s">
        <v>1639</v>
      </c>
      <c r="J483" s="180">
        <v>9</v>
      </c>
      <c r="K483" s="180">
        <v>9</v>
      </c>
    </row>
    <row r="484" spans="1:11" ht="25.5" customHeight="1" thickBot="1" x14ac:dyDescent="0.35">
      <c r="A484" s="277"/>
      <c r="B484" s="277" t="s">
        <v>1637</v>
      </c>
      <c r="C484" s="277"/>
      <c r="D484" s="277" t="s">
        <v>44</v>
      </c>
      <c r="E484" s="277"/>
      <c r="F484" s="277" t="s">
        <v>1638</v>
      </c>
      <c r="G484" s="277"/>
      <c r="H484" s="277"/>
      <c r="I484" s="277"/>
      <c r="J484" s="277"/>
      <c r="K484" s="277">
        <v>9</v>
      </c>
    </row>
    <row r="485" spans="1:11" ht="25.95" customHeight="1" outlineLevel="1" x14ac:dyDescent="0.3">
      <c r="A485" s="291">
        <v>7</v>
      </c>
      <c r="B485" s="80" t="s">
        <v>1574</v>
      </c>
      <c r="C485" s="20" t="s">
        <v>66</v>
      </c>
      <c r="D485" s="3" t="s">
        <v>1632</v>
      </c>
      <c r="E485" s="189">
        <v>45508</v>
      </c>
      <c r="F485" s="190" t="s">
        <v>1575</v>
      </c>
      <c r="G485" s="292">
        <v>45942</v>
      </c>
      <c r="H485" s="3" t="s">
        <v>11</v>
      </c>
      <c r="I485" s="274" t="s">
        <v>1126</v>
      </c>
      <c r="J485" s="180">
        <v>8</v>
      </c>
      <c r="K485" s="180">
        <v>8</v>
      </c>
    </row>
    <row r="486" spans="1:11" ht="25.95" customHeight="1" thickBot="1" x14ac:dyDescent="0.35">
      <c r="A486" s="277"/>
      <c r="B486" s="277" t="s">
        <v>1574</v>
      </c>
      <c r="C486" s="277"/>
      <c r="D486" s="277" t="s">
        <v>1632</v>
      </c>
      <c r="E486" s="277"/>
      <c r="F486" s="277" t="s">
        <v>1575</v>
      </c>
      <c r="G486" s="277"/>
      <c r="H486" s="277"/>
      <c r="I486" s="277"/>
      <c r="J486" s="277"/>
      <c r="K486" s="277">
        <v>8</v>
      </c>
    </row>
    <row r="487" spans="1:11" ht="25.95" customHeight="1" outlineLevel="1" x14ac:dyDescent="0.3">
      <c r="A487" s="291">
        <v>8</v>
      </c>
      <c r="B487" s="80" t="s">
        <v>1724</v>
      </c>
      <c r="C487" s="20" t="s">
        <v>66</v>
      </c>
      <c r="D487" s="3" t="s">
        <v>70</v>
      </c>
      <c r="E487" s="189">
        <v>44176</v>
      </c>
      <c r="F487" s="190" t="s">
        <v>1485</v>
      </c>
      <c r="G487" s="292">
        <v>45899</v>
      </c>
      <c r="H487" s="3" t="s">
        <v>11</v>
      </c>
      <c r="I487" s="274" t="s">
        <v>1486</v>
      </c>
      <c r="J487" s="180">
        <v>8</v>
      </c>
      <c r="K487" s="180">
        <v>8</v>
      </c>
    </row>
    <row r="488" spans="1:11" ht="25.5" customHeight="1" thickBot="1" x14ac:dyDescent="0.35">
      <c r="A488" s="277"/>
      <c r="B488" s="277" t="s">
        <v>1724</v>
      </c>
      <c r="C488" s="277"/>
      <c r="D488" s="277" t="s">
        <v>70</v>
      </c>
      <c r="E488" s="277"/>
      <c r="F488" s="277" t="s">
        <v>1485</v>
      </c>
      <c r="G488" s="277"/>
      <c r="H488" s="277"/>
      <c r="I488" s="277"/>
      <c r="J488" s="277"/>
      <c r="K488" s="277">
        <v>8</v>
      </c>
    </row>
    <row r="489" spans="1:11" ht="25.95" customHeight="1" outlineLevel="1" x14ac:dyDescent="0.3">
      <c r="A489" s="291">
        <v>1</v>
      </c>
      <c r="B489" s="80" t="s">
        <v>1456</v>
      </c>
      <c r="C489" s="20" t="s">
        <v>67</v>
      </c>
      <c r="D489" s="3" t="s">
        <v>1770</v>
      </c>
      <c r="E489" s="189">
        <v>45590</v>
      </c>
      <c r="F489" s="190" t="s">
        <v>1457</v>
      </c>
      <c r="G489" s="292">
        <v>45892</v>
      </c>
      <c r="H489" s="3" t="s">
        <v>11</v>
      </c>
      <c r="I489" s="274" t="s">
        <v>1461</v>
      </c>
      <c r="J489" s="180">
        <v>6</v>
      </c>
      <c r="K489" s="180">
        <v>6</v>
      </c>
    </row>
    <row r="490" spans="1:11" ht="25.5" customHeight="1" thickBot="1" x14ac:dyDescent="0.35">
      <c r="A490" s="277"/>
      <c r="B490" s="277" t="s">
        <v>1456</v>
      </c>
      <c r="C490" s="277"/>
      <c r="D490" s="277" t="s">
        <v>1770</v>
      </c>
      <c r="E490" s="277"/>
      <c r="F490" s="277" t="s">
        <v>1457</v>
      </c>
      <c r="G490" s="277"/>
      <c r="H490" s="277"/>
      <c r="I490" s="277"/>
      <c r="J490" s="277"/>
      <c r="K490" s="277">
        <v>6</v>
      </c>
    </row>
  </sheetData>
  <autoFilter ref="A1:K491" xr:uid="{99671065-14D1-4C11-987C-4388F7619DFF}"/>
  <sortState xmlns:xlrd2="http://schemas.microsoft.com/office/spreadsheetml/2017/richdata2" ref="A2:K490">
    <sortCondition descending="1" ref="K2:K490"/>
  </sortState>
  <conditionalFormatting sqref="K1">
    <cfRule type="cellIs" dxfId="7" priority="1" operator="greaterThan">
      <formula>0</formula>
    </cfRule>
  </conditionalFormatting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Лист6"/>
  <dimension ref="A1:AB258"/>
  <sheetViews>
    <sheetView zoomScale="85" zoomScaleNormal="85" workbookViewId="0">
      <pane ySplit="1" topLeftCell="A10" activePane="bottomLeft" state="frozen"/>
      <selection pane="bottomLeft" activeCell="B70" sqref="B70"/>
    </sheetView>
  </sheetViews>
  <sheetFormatPr defaultRowHeight="14.4" outlineLevelRow="1" x14ac:dyDescent="0.3"/>
  <cols>
    <col min="1" max="1" width="4.109375" customWidth="1"/>
    <col min="2" max="2" width="42.44140625" customWidth="1"/>
    <col min="4" max="4" width="35.109375" customWidth="1"/>
    <col min="5" max="5" width="11.88671875" customWidth="1"/>
    <col min="6" max="6" width="9.5546875" customWidth="1"/>
    <col min="25" max="25" width="10.88671875" customWidth="1"/>
    <col min="26" max="26" width="17.33203125" customWidth="1"/>
    <col min="27" max="27" width="15.44140625" customWidth="1"/>
  </cols>
  <sheetData>
    <row r="1" spans="1:28" ht="79.2" x14ac:dyDescent="0.3">
      <c r="A1" s="1" t="s">
        <v>0</v>
      </c>
      <c r="B1" s="1" t="s">
        <v>1</v>
      </c>
      <c r="C1" s="1" t="s">
        <v>21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137</v>
      </c>
      <c r="K1" s="1" t="s">
        <v>138</v>
      </c>
      <c r="L1" s="1" t="s">
        <v>135</v>
      </c>
      <c r="M1" s="1" t="s">
        <v>136</v>
      </c>
      <c r="N1" s="1" t="s">
        <v>140</v>
      </c>
      <c r="O1" s="1" t="s">
        <v>141</v>
      </c>
      <c r="P1" s="1" t="s">
        <v>8</v>
      </c>
      <c r="Q1" s="1" t="s">
        <v>9</v>
      </c>
      <c r="R1" s="1" t="s">
        <v>10</v>
      </c>
      <c r="S1" s="1" t="s">
        <v>11</v>
      </c>
      <c r="T1" s="1" t="s">
        <v>12</v>
      </c>
      <c r="U1" s="1" t="s">
        <v>13</v>
      </c>
      <c r="V1" s="1" t="s">
        <v>14</v>
      </c>
      <c r="W1" s="1" t="s">
        <v>15</v>
      </c>
      <c r="X1" s="1" t="s">
        <v>16</v>
      </c>
      <c r="Y1" s="1" t="s">
        <v>17</v>
      </c>
      <c r="Z1" s="1" t="s">
        <v>18</v>
      </c>
      <c r="AA1" s="1" t="s">
        <v>19</v>
      </c>
      <c r="AB1" s="1" t="s">
        <v>20</v>
      </c>
    </row>
    <row r="2" spans="1:28" hidden="1" outlineLevel="1" x14ac:dyDescent="0.3">
      <c r="A2" s="7">
        <v>5</v>
      </c>
      <c r="B2" s="40" t="s">
        <v>287</v>
      </c>
      <c r="C2" s="3" t="s">
        <v>67</v>
      </c>
      <c r="D2" s="3" t="s">
        <v>41</v>
      </c>
      <c r="E2" s="8">
        <v>44094</v>
      </c>
      <c r="F2" s="9" t="s">
        <v>33</v>
      </c>
      <c r="G2" s="10" t="s">
        <v>24</v>
      </c>
      <c r="H2" s="10" t="s">
        <v>25</v>
      </c>
      <c r="I2" s="11" t="s">
        <v>30</v>
      </c>
      <c r="J2" s="14"/>
      <c r="K2" s="5"/>
      <c r="L2" s="5"/>
      <c r="M2" s="5"/>
      <c r="N2" s="5"/>
      <c r="O2" s="15"/>
      <c r="P2" s="12"/>
      <c r="Q2" s="5"/>
      <c r="R2" s="5"/>
      <c r="S2" s="10" t="s">
        <v>11</v>
      </c>
      <c r="T2" s="10"/>
      <c r="U2" s="10"/>
      <c r="V2" s="10"/>
      <c r="W2" s="10"/>
      <c r="X2" s="10"/>
      <c r="Y2" s="6">
        <v>44668</v>
      </c>
      <c r="Z2" s="6" t="s">
        <v>11</v>
      </c>
      <c r="AA2" s="3" t="s">
        <v>139</v>
      </c>
      <c r="AB2" s="13">
        <v>13</v>
      </c>
    </row>
    <row r="3" spans="1:28" ht="26.4" hidden="1" outlineLevel="1" x14ac:dyDescent="0.3">
      <c r="A3" s="10">
        <v>12</v>
      </c>
      <c r="B3" s="43" t="s">
        <v>287</v>
      </c>
      <c r="C3" s="20" t="s">
        <v>67</v>
      </c>
      <c r="D3" s="3" t="s">
        <v>41</v>
      </c>
      <c r="E3" s="6">
        <v>44094</v>
      </c>
      <c r="F3" s="9" t="s">
        <v>33</v>
      </c>
      <c r="G3" s="10" t="s">
        <v>24</v>
      </c>
      <c r="H3" s="10" t="s">
        <v>25</v>
      </c>
      <c r="I3" s="11" t="s">
        <v>30</v>
      </c>
      <c r="J3" s="14"/>
      <c r="K3" s="5"/>
      <c r="L3" s="5" t="s">
        <v>135</v>
      </c>
      <c r="M3" s="5"/>
      <c r="N3" s="5"/>
      <c r="O3" s="15"/>
      <c r="P3" s="10"/>
      <c r="Q3" s="10"/>
      <c r="R3" s="10"/>
      <c r="S3" s="10" t="s">
        <v>11</v>
      </c>
      <c r="T3" s="10"/>
      <c r="U3" s="10"/>
      <c r="V3" s="10"/>
      <c r="W3" s="10"/>
      <c r="X3" s="10"/>
      <c r="Y3" s="6">
        <v>44709</v>
      </c>
      <c r="Z3" s="3" t="s">
        <v>64</v>
      </c>
      <c r="AA3" s="3" t="s">
        <v>65</v>
      </c>
      <c r="AB3" s="13">
        <v>64</v>
      </c>
    </row>
    <row r="4" spans="1:28" ht="26.4" hidden="1" outlineLevel="1" x14ac:dyDescent="0.3">
      <c r="A4" s="10">
        <v>12</v>
      </c>
      <c r="B4" s="43" t="s">
        <v>287</v>
      </c>
      <c r="C4" s="20" t="s">
        <v>67</v>
      </c>
      <c r="D4" s="3" t="s">
        <v>41</v>
      </c>
      <c r="E4" s="6">
        <v>44094</v>
      </c>
      <c r="F4" s="9" t="s">
        <v>33</v>
      </c>
      <c r="G4" s="10" t="s">
        <v>24</v>
      </c>
      <c r="H4" s="10" t="s">
        <v>25</v>
      </c>
      <c r="I4" s="11" t="s">
        <v>30</v>
      </c>
      <c r="J4" s="14"/>
      <c r="K4" s="5"/>
      <c r="L4" s="5" t="s">
        <v>135</v>
      </c>
      <c r="M4" s="5"/>
      <c r="N4" s="5"/>
      <c r="O4" s="15"/>
      <c r="P4" s="10"/>
      <c r="Q4" s="10"/>
      <c r="R4" s="10"/>
      <c r="S4" s="10" t="s">
        <v>11</v>
      </c>
      <c r="T4" s="10"/>
      <c r="U4" s="10"/>
      <c r="V4" s="10"/>
      <c r="W4" s="10"/>
      <c r="X4" s="10"/>
      <c r="Y4" s="6">
        <v>44710</v>
      </c>
      <c r="Z4" s="3" t="s">
        <v>64</v>
      </c>
      <c r="AA4" s="3" t="s">
        <v>65</v>
      </c>
      <c r="AB4" s="13">
        <v>60</v>
      </c>
    </row>
    <row r="5" spans="1:28" ht="26.4" hidden="1" outlineLevel="1" x14ac:dyDescent="0.3">
      <c r="A5" s="10">
        <v>8</v>
      </c>
      <c r="B5" s="43" t="s">
        <v>287</v>
      </c>
      <c r="C5" s="20" t="s">
        <v>67</v>
      </c>
      <c r="D5" s="3" t="s">
        <v>41</v>
      </c>
      <c r="E5" s="6">
        <v>44094</v>
      </c>
      <c r="F5" s="9" t="s">
        <v>33</v>
      </c>
      <c r="G5" s="10" t="s">
        <v>24</v>
      </c>
      <c r="H5" s="10" t="s">
        <v>25</v>
      </c>
      <c r="I5" s="11"/>
      <c r="J5" s="14"/>
      <c r="K5" s="20"/>
      <c r="L5" s="20"/>
      <c r="M5" s="20"/>
      <c r="N5" s="20"/>
      <c r="O5" s="26"/>
      <c r="P5" s="10"/>
      <c r="Q5" s="10"/>
      <c r="R5" s="10"/>
      <c r="S5" s="10" t="s">
        <v>11</v>
      </c>
      <c r="T5" s="10"/>
      <c r="U5" s="10"/>
      <c r="V5" s="10"/>
      <c r="W5" s="10"/>
      <c r="X5" s="10"/>
      <c r="Y5" s="6">
        <v>44716</v>
      </c>
      <c r="Z5" s="4" t="s">
        <v>64</v>
      </c>
      <c r="AA5" s="3" t="s">
        <v>342</v>
      </c>
      <c r="AB5" s="13">
        <v>33</v>
      </c>
    </row>
    <row r="6" spans="1:28" ht="26.4" hidden="1" outlineLevel="1" x14ac:dyDescent="0.3">
      <c r="A6" s="3">
        <v>8</v>
      </c>
      <c r="B6" s="40" t="s">
        <v>287</v>
      </c>
      <c r="C6" s="20" t="s">
        <v>67</v>
      </c>
      <c r="D6" s="3" t="s">
        <v>41</v>
      </c>
      <c r="E6" s="3" t="s">
        <v>404</v>
      </c>
      <c r="F6" s="3">
        <v>5975521</v>
      </c>
      <c r="G6" s="3" t="s">
        <v>24</v>
      </c>
      <c r="H6" s="3" t="s">
        <v>25</v>
      </c>
      <c r="I6" s="30" t="s">
        <v>30</v>
      </c>
      <c r="J6" s="14"/>
      <c r="K6" s="20"/>
      <c r="L6" s="20"/>
      <c r="M6" s="20"/>
      <c r="N6" s="20"/>
      <c r="O6" s="26"/>
      <c r="P6" s="3"/>
      <c r="Q6" s="3"/>
      <c r="R6" s="3"/>
      <c r="S6" s="10" t="s">
        <v>11</v>
      </c>
      <c r="T6" s="3"/>
      <c r="U6" s="3"/>
      <c r="V6" s="3"/>
      <c r="W6" s="3"/>
      <c r="X6" s="3"/>
      <c r="Y6" s="24">
        <v>44725</v>
      </c>
      <c r="Z6" s="4" t="s">
        <v>64</v>
      </c>
      <c r="AA6" s="3" t="s">
        <v>426</v>
      </c>
      <c r="AB6" s="13">
        <v>29</v>
      </c>
    </row>
    <row r="7" spans="1:28" ht="26.4" hidden="1" outlineLevel="1" x14ac:dyDescent="0.3">
      <c r="A7" s="10">
        <v>8</v>
      </c>
      <c r="B7" s="40" t="s">
        <v>287</v>
      </c>
      <c r="C7" s="20" t="s">
        <v>67</v>
      </c>
      <c r="D7" s="3" t="s">
        <v>41</v>
      </c>
      <c r="E7" s="59">
        <v>44300</v>
      </c>
      <c r="F7" s="20">
        <v>5975521</v>
      </c>
      <c r="G7" s="20" t="s">
        <v>24</v>
      </c>
      <c r="H7" s="20" t="s">
        <v>25</v>
      </c>
      <c r="I7" s="11" t="s">
        <v>30</v>
      </c>
      <c r="J7" s="14"/>
      <c r="K7" s="20"/>
      <c r="L7" s="20" t="s">
        <v>135</v>
      </c>
      <c r="M7" s="20"/>
      <c r="N7" s="20"/>
      <c r="O7" s="26"/>
      <c r="P7" s="37"/>
      <c r="Q7" s="13"/>
      <c r="R7" s="13"/>
      <c r="S7" s="20" t="s">
        <v>11</v>
      </c>
      <c r="T7" s="20"/>
      <c r="U7" s="20"/>
      <c r="V7" s="20"/>
      <c r="W7" s="20"/>
      <c r="X7" s="20"/>
      <c r="Y7" s="24">
        <v>44765</v>
      </c>
      <c r="Z7" s="4" t="s">
        <v>64</v>
      </c>
      <c r="AA7" s="3" t="s">
        <v>749</v>
      </c>
      <c r="AB7" s="13">
        <v>35</v>
      </c>
    </row>
    <row r="8" spans="1:28" ht="26.4" hidden="1" outlineLevel="1" x14ac:dyDescent="0.3">
      <c r="A8" s="74">
        <v>8</v>
      </c>
      <c r="B8" s="75" t="s">
        <v>287</v>
      </c>
      <c r="C8" s="20" t="s">
        <v>67</v>
      </c>
      <c r="D8" s="3" t="s">
        <v>41</v>
      </c>
      <c r="E8" s="76" t="s">
        <v>404</v>
      </c>
      <c r="F8" s="77">
        <v>5975521</v>
      </c>
      <c r="G8" s="74" t="s">
        <v>24</v>
      </c>
      <c r="H8" s="74" t="s">
        <v>25</v>
      </c>
      <c r="I8" s="11" t="s">
        <v>30</v>
      </c>
      <c r="J8" s="14"/>
      <c r="K8" s="20"/>
      <c r="L8" s="20" t="s">
        <v>135</v>
      </c>
      <c r="M8" s="20"/>
      <c r="N8" s="20"/>
      <c r="O8" s="26"/>
      <c r="P8" s="78"/>
      <c r="Q8" s="78"/>
      <c r="R8" s="78"/>
      <c r="S8" s="78" t="s">
        <v>11</v>
      </c>
      <c r="T8" s="78"/>
      <c r="U8" s="78"/>
      <c r="V8" s="78"/>
      <c r="W8" s="78"/>
      <c r="X8" s="78"/>
      <c r="Y8" s="79">
        <v>44787</v>
      </c>
      <c r="Z8" s="4" t="s">
        <v>64</v>
      </c>
      <c r="AA8" s="3" t="s">
        <v>838</v>
      </c>
      <c r="AB8" s="13">
        <v>24</v>
      </c>
    </row>
    <row r="9" spans="1:28" ht="26.4" hidden="1" outlineLevel="1" x14ac:dyDescent="0.3">
      <c r="A9" s="46">
        <v>16</v>
      </c>
      <c r="B9" s="63" t="s">
        <v>287</v>
      </c>
      <c r="C9" s="20" t="s">
        <v>67</v>
      </c>
      <c r="D9" s="3" t="s">
        <v>41</v>
      </c>
      <c r="E9" s="47">
        <v>44094</v>
      </c>
      <c r="F9" s="48" t="s">
        <v>33</v>
      </c>
      <c r="G9" s="46" t="s">
        <v>24</v>
      </c>
      <c r="H9" s="46" t="s">
        <v>25</v>
      </c>
      <c r="I9" s="11" t="s">
        <v>30</v>
      </c>
      <c r="J9" s="14"/>
      <c r="K9" s="20"/>
      <c r="L9" s="20"/>
      <c r="M9" s="20"/>
      <c r="N9" s="20"/>
      <c r="O9" s="26"/>
      <c r="P9" s="46"/>
      <c r="Q9" s="46"/>
      <c r="R9" s="46"/>
      <c r="S9" s="46" t="s">
        <v>11</v>
      </c>
      <c r="T9" s="46"/>
      <c r="U9" s="46"/>
      <c r="V9" s="46"/>
      <c r="W9" s="46"/>
      <c r="X9" s="46"/>
      <c r="Y9" s="47">
        <v>44744</v>
      </c>
      <c r="Z9" s="4" t="s">
        <v>64</v>
      </c>
      <c r="AA9" s="3" t="s">
        <v>685</v>
      </c>
      <c r="AB9" s="13">
        <v>62</v>
      </c>
    </row>
    <row r="10" spans="1:28" collapsed="1" x14ac:dyDescent="0.3">
      <c r="B10" s="152" t="s">
        <v>287</v>
      </c>
    </row>
    <row r="11" spans="1:28" ht="26.4" hidden="1" outlineLevel="1" x14ac:dyDescent="0.3">
      <c r="A11" s="10">
        <v>15</v>
      </c>
      <c r="B11" s="43" t="s">
        <v>129</v>
      </c>
      <c r="C11" s="20" t="s">
        <v>67</v>
      </c>
      <c r="D11" s="3" t="s">
        <v>70</v>
      </c>
      <c r="E11" s="6">
        <v>43475</v>
      </c>
      <c r="F11" s="9" t="s">
        <v>126</v>
      </c>
      <c r="G11" s="10" t="s">
        <v>26</v>
      </c>
      <c r="H11" s="10" t="s">
        <v>25</v>
      </c>
      <c r="I11" s="11" t="s">
        <v>30</v>
      </c>
      <c r="J11" s="14"/>
      <c r="K11" s="5"/>
      <c r="L11" s="5"/>
      <c r="M11" s="5"/>
      <c r="N11" s="5"/>
      <c r="O11" s="15"/>
      <c r="P11" s="10"/>
      <c r="Q11" s="10"/>
      <c r="R11" s="10"/>
      <c r="S11" s="10" t="s">
        <v>11</v>
      </c>
      <c r="T11" s="10"/>
      <c r="U11" s="10"/>
      <c r="V11" s="10"/>
      <c r="W11" s="10"/>
      <c r="X11" s="10"/>
      <c r="Y11" s="6">
        <v>44709</v>
      </c>
      <c r="Z11" s="3" t="s">
        <v>64</v>
      </c>
      <c r="AA11" s="3" t="s">
        <v>65</v>
      </c>
      <c r="AB11" s="13">
        <v>64</v>
      </c>
    </row>
    <row r="12" spans="1:28" ht="26.4" hidden="1" outlineLevel="1" x14ac:dyDescent="0.3">
      <c r="A12" s="10">
        <v>15</v>
      </c>
      <c r="B12" s="43" t="s">
        <v>129</v>
      </c>
      <c r="C12" s="20" t="s">
        <v>67</v>
      </c>
      <c r="D12" s="3" t="s">
        <v>70</v>
      </c>
      <c r="E12" s="6">
        <v>43475</v>
      </c>
      <c r="F12" s="9" t="s">
        <v>126</v>
      </c>
      <c r="G12" s="10" t="s">
        <v>26</v>
      </c>
      <c r="H12" s="10" t="s">
        <v>25</v>
      </c>
      <c r="I12" s="11"/>
      <c r="J12" s="14"/>
      <c r="K12" s="5"/>
      <c r="L12" s="5"/>
      <c r="M12" s="5"/>
      <c r="N12" s="5"/>
      <c r="O12" s="15"/>
      <c r="P12" s="10"/>
      <c r="Q12" s="10"/>
      <c r="R12" s="10"/>
      <c r="S12" s="10"/>
      <c r="T12" s="10"/>
      <c r="U12" s="10"/>
      <c r="V12" s="10" t="s">
        <v>14</v>
      </c>
      <c r="W12" s="10"/>
      <c r="X12" s="10"/>
      <c r="Y12" s="6">
        <v>44710</v>
      </c>
      <c r="Z12" s="3" t="s">
        <v>64</v>
      </c>
      <c r="AA12" s="3" t="s">
        <v>65</v>
      </c>
      <c r="AB12" s="13">
        <v>60</v>
      </c>
    </row>
    <row r="13" spans="1:28" ht="26.4" hidden="1" outlineLevel="1" x14ac:dyDescent="0.3">
      <c r="A13" s="46">
        <v>26</v>
      </c>
      <c r="B13" s="63" t="s">
        <v>129</v>
      </c>
      <c r="C13" s="20" t="s">
        <v>67</v>
      </c>
      <c r="D13" s="3" t="s">
        <v>70</v>
      </c>
      <c r="E13" s="47">
        <v>43475</v>
      </c>
      <c r="F13" s="48" t="s">
        <v>126</v>
      </c>
      <c r="G13" s="46" t="s">
        <v>27</v>
      </c>
      <c r="H13" s="46" t="s">
        <v>25</v>
      </c>
      <c r="I13" s="11" t="s">
        <v>30</v>
      </c>
      <c r="J13" s="14"/>
      <c r="K13" s="20"/>
      <c r="L13" s="20"/>
      <c r="M13" s="20"/>
      <c r="N13" s="20"/>
      <c r="O13" s="26"/>
      <c r="P13" s="46"/>
      <c r="Q13" s="46"/>
      <c r="R13" s="46"/>
      <c r="S13" s="46" t="s">
        <v>11</v>
      </c>
      <c r="T13" s="46"/>
      <c r="U13" s="46"/>
      <c r="V13" s="46"/>
      <c r="W13" s="46"/>
      <c r="X13" s="46"/>
      <c r="Y13" s="47">
        <v>44744</v>
      </c>
      <c r="Z13" s="4" t="s">
        <v>64</v>
      </c>
      <c r="AA13" s="3" t="s">
        <v>685</v>
      </c>
      <c r="AB13" s="13">
        <v>62</v>
      </c>
    </row>
    <row r="14" spans="1:28" ht="26.4" hidden="1" outlineLevel="1" x14ac:dyDescent="0.3">
      <c r="A14" s="46">
        <v>24</v>
      </c>
      <c r="B14" s="63" t="s">
        <v>129</v>
      </c>
      <c r="C14" s="20" t="s">
        <v>67</v>
      </c>
      <c r="D14" s="3" t="s">
        <v>70</v>
      </c>
      <c r="E14" s="47">
        <v>43475</v>
      </c>
      <c r="F14" s="48" t="s">
        <v>126</v>
      </c>
      <c r="G14" s="46" t="s">
        <v>27</v>
      </c>
      <c r="H14" s="46" t="s">
        <v>25</v>
      </c>
      <c r="I14" s="11" t="s">
        <v>30</v>
      </c>
      <c r="J14" s="14"/>
      <c r="K14" s="20"/>
      <c r="L14" s="20" t="s">
        <v>135</v>
      </c>
      <c r="M14" s="20"/>
      <c r="N14" s="20"/>
      <c r="O14" s="26"/>
      <c r="P14" s="46"/>
      <c r="Q14" s="46"/>
      <c r="R14" s="46"/>
      <c r="S14" s="46" t="s">
        <v>11</v>
      </c>
      <c r="T14" s="46"/>
      <c r="U14" s="46"/>
      <c r="V14" s="46"/>
      <c r="W14" s="46"/>
      <c r="X14" s="46"/>
      <c r="Y14" s="47">
        <v>44745</v>
      </c>
      <c r="Z14" s="4" t="s">
        <v>64</v>
      </c>
      <c r="AA14" s="3" t="s">
        <v>685</v>
      </c>
      <c r="AB14" s="13">
        <v>57</v>
      </c>
    </row>
    <row r="15" spans="1:28" ht="26.4" hidden="1" outlineLevel="1" x14ac:dyDescent="0.3">
      <c r="A15" s="46">
        <v>21</v>
      </c>
      <c r="B15" s="80" t="s">
        <v>129</v>
      </c>
      <c r="C15" s="20" t="s">
        <v>67</v>
      </c>
      <c r="D15" s="3" t="s">
        <v>70</v>
      </c>
      <c r="E15" s="47">
        <v>43475</v>
      </c>
      <c r="F15" s="48" t="s">
        <v>126</v>
      </c>
      <c r="G15" s="46" t="s">
        <v>27</v>
      </c>
      <c r="H15" s="46" t="s">
        <v>25</v>
      </c>
      <c r="I15" s="11" t="s">
        <v>30</v>
      </c>
      <c r="J15" s="14"/>
      <c r="K15" s="20"/>
      <c r="L15" s="20" t="s">
        <v>135</v>
      </c>
      <c r="M15" s="20"/>
      <c r="N15" s="20"/>
      <c r="O15" s="26"/>
      <c r="P15" s="46"/>
      <c r="Q15" s="46"/>
      <c r="R15" s="46"/>
      <c r="S15" s="46" t="s">
        <v>11</v>
      </c>
      <c r="T15" s="46"/>
      <c r="U15" s="46"/>
      <c r="V15" s="46"/>
      <c r="W15" s="46"/>
      <c r="X15" s="46"/>
      <c r="Y15" s="47">
        <v>44828</v>
      </c>
      <c r="Z15" s="3" t="s">
        <v>64</v>
      </c>
      <c r="AA15" s="3" t="s">
        <v>905</v>
      </c>
      <c r="AB15" s="13">
        <v>50</v>
      </c>
    </row>
    <row r="16" spans="1:28" ht="26.4" hidden="1" outlineLevel="1" x14ac:dyDescent="0.3">
      <c r="A16" s="46">
        <v>16</v>
      </c>
      <c r="B16" s="80" t="s">
        <v>129</v>
      </c>
      <c r="C16" s="20" t="s">
        <v>67</v>
      </c>
      <c r="D16" s="3" t="s">
        <v>70</v>
      </c>
      <c r="E16" s="47">
        <v>43475</v>
      </c>
      <c r="F16" s="48" t="s">
        <v>126</v>
      </c>
      <c r="G16" s="46" t="s">
        <v>27</v>
      </c>
      <c r="H16" s="46" t="s">
        <v>25</v>
      </c>
      <c r="I16" s="11" t="s">
        <v>30</v>
      </c>
      <c r="J16" s="14"/>
      <c r="K16" s="20"/>
      <c r="L16" s="20" t="s">
        <v>135</v>
      </c>
      <c r="M16" s="20"/>
      <c r="N16" s="20"/>
      <c r="O16" s="26"/>
      <c r="P16" s="46"/>
      <c r="Q16" s="46"/>
      <c r="R16" s="46"/>
      <c r="S16" s="46" t="s">
        <v>11</v>
      </c>
      <c r="T16" s="46"/>
      <c r="U16" s="46"/>
      <c r="V16" s="46"/>
      <c r="W16" s="46"/>
      <c r="X16" s="46"/>
      <c r="Y16" s="47">
        <v>44829</v>
      </c>
      <c r="Z16" s="3" t="s">
        <v>64</v>
      </c>
      <c r="AA16" s="3" t="s">
        <v>905</v>
      </c>
      <c r="AB16" s="13">
        <v>41</v>
      </c>
    </row>
    <row r="17" spans="1:28" collapsed="1" x14ac:dyDescent="0.3">
      <c r="B17" s="154" t="s">
        <v>129</v>
      </c>
    </row>
    <row r="18" spans="1:28" ht="26.4" hidden="1" outlineLevel="1" x14ac:dyDescent="0.3">
      <c r="A18" s="10">
        <v>21</v>
      </c>
      <c r="B18" s="43" t="s">
        <v>69</v>
      </c>
      <c r="C18" s="20" t="s">
        <v>67</v>
      </c>
      <c r="D18" s="3" t="s">
        <v>70</v>
      </c>
      <c r="E18" s="6">
        <v>43475</v>
      </c>
      <c r="F18" s="9" t="s">
        <v>52</v>
      </c>
      <c r="G18" s="10" t="s">
        <v>53</v>
      </c>
      <c r="H18" s="10" t="s">
        <v>25</v>
      </c>
      <c r="I18" s="11"/>
      <c r="J18" s="14"/>
      <c r="K18" s="5"/>
      <c r="L18" s="5"/>
      <c r="M18" s="5"/>
      <c r="N18" s="5"/>
      <c r="O18" s="15"/>
      <c r="P18" s="10"/>
      <c r="Q18" s="10"/>
      <c r="R18" s="10"/>
      <c r="S18" s="10"/>
      <c r="T18" s="10"/>
      <c r="U18" s="10"/>
      <c r="V18" s="10" t="s">
        <v>14</v>
      </c>
      <c r="W18" s="10"/>
      <c r="X18" s="10"/>
      <c r="Y18" s="6">
        <v>44709</v>
      </c>
      <c r="Z18" s="3" t="s">
        <v>64</v>
      </c>
      <c r="AA18" s="3" t="s">
        <v>65</v>
      </c>
      <c r="AB18" s="13">
        <v>64</v>
      </c>
    </row>
    <row r="19" spans="1:28" ht="26.4" hidden="1" outlineLevel="1" x14ac:dyDescent="0.3">
      <c r="A19" s="10">
        <v>21</v>
      </c>
      <c r="B19" s="43" t="s">
        <v>69</v>
      </c>
      <c r="C19" s="20" t="s">
        <v>67</v>
      </c>
      <c r="D19" s="3" t="s">
        <v>691</v>
      </c>
      <c r="E19" s="6">
        <v>43475</v>
      </c>
      <c r="F19" s="9" t="s">
        <v>52</v>
      </c>
      <c r="G19" s="10" t="s">
        <v>53</v>
      </c>
      <c r="H19" s="10" t="s">
        <v>25</v>
      </c>
      <c r="I19" s="11"/>
      <c r="J19" s="14"/>
      <c r="K19" s="5"/>
      <c r="L19" s="5"/>
      <c r="M19" s="5"/>
      <c r="N19" s="5"/>
      <c r="O19" s="15"/>
      <c r="P19" s="10"/>
      <c r="Q19" s="10"/>
      <c r="R19" s="10"/>
      <c r="S19" s="10"/>
      <c r="T19" s="10"/>
      <c r="U19" s="10"/>
      <c r="V19" s="10"/>
      <c r="W19" s="10"/>
      <c r="X19" s="10"/>
      <c r="Y19" s="6">
        <v>44710</v>
      </c>
      <c r="Z19" s="3" t="s">
        <v>64</v>
      </c>
      <c r="AA19" s="3" t="s">
        <v>65</v>
      </c>
      <c r="AB19" s="13">
        <v>60</v>
      </c>
    </row>
    <row r="20" spans="1:28" ht="26.4" hidden="1" outlineLevel="1" x14ac:dyDescent="0.3">
      <c r="A20" s="3">
        <v>12</v>
      </c>
      <c r="B20" s="40" t="s">
        <v>69</v>
      </c>
      <c r="C20" s="20" t="s">
        <v>67</v>
      </c>
      <c r="D20" s="3" t="s">
        <v>70</v>
      </c>
      <c r="E20" s="3" t="s">
        <v>408</v>
      </c>
      <c r="F20" s="3">
        <v>5582972</v>
      </c>
      <c r="G20" s="3" t="s">
        <v>53</v>
      </c>
      <c r="H20" s="3" t="s">
        <v>25</v>
      </c>
      <c r="I20" s="30" t="s">
        <v>30</v>
      </c>
      <c r="J20" s="14"/>
      <c r="K20" s="20"/>
      <c r="L20" s="20" t="s">
        <v>135</v>
      </c>
      <c r="M20" s="20"/>
      <c r="N20" s="20"/>
      <c r="O20" s="26"/>
      <c r="P20" s="3"/>
      <c r="Q20" s="3"/>
      <c r="R20" s="3"/>
      <c r="S20" s="10" t="s">
        <v>11</v>
      </c>
      <c r="T20" s="3"/>
      <c r="U20" s="3"/>
      <c r="V20" s="3"/>
      <c r="W20" s="3"/>
      <c r="X20" s="3"/>
      <c r="Y20" s="24">
        <v>44725</v>
      </c>
      <c r="Z20" s="4" t="s">
        <v>64</v>
      </c>
      <c r="AA20" s="3" t="s">
        <v>426</v>
      </c>
      <c r="AB20" s="13">
        <v>29</v>
      </c>
    </row>
    <row r="21" spans="1:28" ht="26.4" hidden="1" outlineLevel="1" x14ac:dyDescent="0.3">
      <c r="A21" s="46">
        <v>23</v>
      </c>
      <c r="B21" s="63" t="s">
        <v>69</v>
      </c>
      <c r="C21" s="20" t="s">
        <v>67</v>
      </c>
      <c r="D21" s="3" t="s">
        <v>70</v>
      </c>
      <c r="E21" s="47">
        <v>43475</v>
      </c>
      <c r="F21" s="48" t="s">
        <v>52</v>
      </c>
      <c r="G21" s="46" t="s">
        <v>53</v>
      </c>
      <c r="H21" s="46" t="s">
        <v>25</v>
      </c>
      <c r="I21" s="11" t="s">
        <v>30</v>
      </c>
      <c r="J21" s="14"/>
      <c r="K21" s="20"/>
      <c r="L21" s="20" t="s">
        <v>135</v>
      </c>
      <c r="M21" s="20"/>
      <c r="N21" s="20"/>
      <c r="O21" s="26"/>
      <c r="P21" s="46"/>
      <c r="Q21" s="46"/>
      <c r="R21" s="46"/>
      <c r="S21" s="46" t="s">
        <v>11</v>
      </c>
      <c r="T21" s="46"/>
      <c r="U21" s="46"/>
      <c r="V21" s="46"/>
      <c r="W21" s="46"/>
      <c r="X21" s="46"/>
      <c r="Y21" s="47">
        <v>44744</v>
      </c>
      <c r="Z21" s="4" t="s">
        <v>64</v>
      </c>
      <c r="AA21" s="3" t="s">
        <v>685</v>
      </c>
      <c r="AB21" s="13">
        <v>62</v>
      </c>
    </row>
    <row r="22" spans="1:28" ht="26.4" hidden="1" outlineLevel="1" x14ac:dyDescent="0.3">
      <c r="A22" s="46">
        <v>21</v>
      </c>
      <c r="B22" s="63" t="s">
        <v>69</v>
      </c>
      <c r="C22" s="20" t="s">
        <v>67</v>
      </c>
      <c r="D22" s="3" t="s">
        <v>70</v>
      </c>
      <c r="E22" s="47">
        <v>43475</v>
      </c>
      <c r="F22" s="48" t="s">
        <v>52</v>
      </c>
      <c r="G22" s="46" t="s">
        <v>53</v>
      </c>
      <c r="H22" s="11" t="s">
        <v>25</v>
      </c>
      <c r="I22" s="11" t="s">
        <v>30</v>
      </c>
      <c r="J22" s="14"/>
      <c r="K22" s="20"/>
      <c r="L22" s="20"/>
      <c r="M22" s="20"/>
      <c r="N22" s="20"/>
      <c r="O22" s="26"/>
      <c r="P22" s="46"/>
      <c r="Q22" s="46"/>
      <c r="R22" s="46"/>
      <c r="S22" s="46" t="s">
        <v>11</v>
      </c>
      <c r="T22" s="46"/>
      <c r="U22" s="46"/>
      <c r="V22" s="46"/>
      <c r="W22" s="46"/>
      <c r="X22" s="46"/>
      <c r="Y22" s="47">
        <v>44745</v>
      </c>
      <c r="Z22" s="4" t="s">
        <v>64</v>
      </c>
      <c r="AA22" s="3" t="s">
        <v>685</v>
      </c>
      <c r="AB22" s="13">
        <v>57</v>
      </c>
    </row>
    <row r="23" spans="1:28" ht="26.4" hidden="1" outlineLevel="1" x14ac:dyDescent="0.3">
      <c r="A23" s="46">
        <v>19</v>
      </c>
      <c r="B23" s="80" t="s">
        <v>69</v>
      </c>
      <c r="C23" s="20" t="s">
        <v>67</v>
      </c>
      <c r="D23" s="3" t="s">
        <v>691</v>
      </c>
      <c r="E23" s="47">
        <v>43475</v>
      </c>
      <c r="F23" s="48" t="s">
        <v>52</v>
      </c>
      <c r="G23" s="46" t="s">
        <v>53</v>
      </c>
      <c r="H23" s="46" t="s">
        <v>25</v>
      </c>
      <c r="I23" s="11" t="s">
        <v>30</v>
      </c>
      <c r="J23" s="14"/>
      <c r="K23" s="20"/>
      <c r="L23" s="20"/>
      <c r="M23" s="20"/>
      <c r="N23" s="20"/>
      <c r="O23" s="26"/>
      <c r="P23" s="46"/>
      <c r="Q23" s="46"/>
      <c r="R23" s="46"/>
      <c r="S23" s="46" t="s">
        <v>11</v>
      </c>
      <c r="T23" s="46"/>
      <c r="U23" s="46"/>
      <c r="V23" s="46"/>
      <c r="W23" s="46"/>
      <c r="X23" s="46"/>
      <c r="Y23" s="47">
        <v>44828</v>
      </c>
      <c r="Z23" s="3" t="s">
        <v>64</v>
      </c>
      <c r="AA23" s="3" t="s">
        <v>905</v>
      </c>
      <c r="AB23" s="13">
        <v>50</v>
      </c>
    </row>
    <row r="24" spans="1:28" ht="26.4" hidden="1" outlineLevel="1" x14ac:dyDescent="0.3">
      <c r="A24" s="46">
        <v>15</v>
      </c>
      <c r="B24" s="80" t="s">
        <v>69</v>
      </c>
      <c r="C24" s="20" t="s">
        <v>67</v>
      </c>
      <c r="D24" s="3" t="s">
        <v>70</v>
      </c>
      <c r="E24" s="47">
        <v>43475</v>
      </c>
      <c r="F24" s="48" t="s">
        <v>52</v>
      </c>
      <c r="G24" s="46" t="s">
        <v>53</v>
      </c>
      <c r="H24" s="46" t="s">
        <v>25</v>
      </c>
      <c r="I24" s="11" t="s">
        <v>30</v>
      </c>
      <c r="J24" s="14"/>
      <c r="K24" s="20"/>
      <c r="L24" s="20"/>
      <c r="M24" s="20"/>
      <c r="N24" s="20"/>
      <c r="O24" s="26"/>
      <c r="P24" s="46"/>
      <c r="Q24" s="46"/>
      <c r="R24" s="46"/>
      <c r="S24" s="46" t="s">
        <v>11</v>
      </c>
      <c r="T24" s="46"/>
      <c r="U24" s="46"/>
      <c r="V24" s="46"/>
      <c r="W24" s="46"/>
      <c r="X24" s="46"/>
      <c r="Y24" s="47">
        <v>44829</v>
      </c>
      <c r="Z24" s="3" t="s">
        <v>64</v>
      </c>
      <c r="AA24" s="3" t="s">
        <v>905</v>
      </c>
      <c r="AB24" s="13">
        <v>41</v>
      </c>
    </row>
    <row r="25" spans="1:28" collapsed="1" x14ac:dyDescent="0.3">
      <c r="B25" s="154" t="s">
        <v>69</v>
      </c>
    </row>
    <row r="26" spans="1:28" ht="26.4" hidden="1" outlineLevel="1" x14ac:dyDescent="0.3">
      <c r="A26" s="10">
        <v>15</v>
      </c>
      <c r="B26" s="43" t="s">
        <v>347</v>
      </c>
      <c r="C26" s="20" t="s">
        <v>67</v>
      </c>
      <c r="D26" s="3" t="s">
        <v>42</v>
      </c>
      <c r="E26" s="6">
        <v>43823</v>
      </c>
      <c r="F26" s="9" t="s">
        <v>333</v>
      </c>
      <c r="G26" s="10" t="s">
        <v>27</v>
      </c>
      <c r="H26" s="10" t="s">
        <v>25</v>
      </c>
      <c r="I26" s="30" t="s">
        <v>30</v>
      </c>
      <c r="J26" s="14"/>
      <c r="K26" s="20"/>
      <c r="L26" s="20" t="s">
        <v>135</v>
      </c>
      <c r="M26" s="20"/>
      <c r="N26" s="20"/>
      <c r="O26" s="26"/>
      <c r="P26" s="10"/>
      <c r="Q26" s="10"/>
      <c r="R26" s="10"/>
      <c r="S26" s="10" t="s">
        <v>11</v>
      </c>
      <c r="T26" s="10"/>
      <c r="U26" s="10"/>
      <c r="V26" s="10"/>
      <c r="W26" s="10"/>
      <c r="X26" s="10"/>
      <c r="Y26" s="6">
        <v>44716</v>
      </c>
      <c r="Z26" s="4" t="s">
        <v>64</v>
      </c>
      <c r="AA26" s="3" t="s">
        <v>342</v>
      </c>
      <c r="AB26" s="13">
        <v>33</v>
      </c>
    </row>
    <row r="27" spans="1:28" hidden="1" outlineLevel="1" x14ac:dyDescent="0.3">
      <c r="A27" s="10">
        <v>15</v>
      </c>
      <c r="B27" s="43" t="s">
        <v>347</v>
      </c>
      <c r="C27" s="20" t="s">
        <v>67</v>
      </c>
      <c r="D27" s="3" t="s">
        <v>44</v>
      </c>
      <c r="E27" s="6" t="s">
        <v>470</v>
      </c>
      <c r="F27" s="9" t="s">
        <v>333</v>
      </c>
      <c r="G27" s="10" t="s">
        <v>27</v>
      </c>
      <c r="H27" s="10" t="s">
        <v>25</v>
      </c>
      <c r="I27" s="30" t="s">
        <v>30</v>
      </c>
      <c r="J27" s="14"/>
      <c r="K27" s="20"/>
      <c r="L27" s="20" t="s">
        <v>135</v>
      </c>
      <c r="M27" s="20"/>
      <c r="N27" s="20"/>
      <c r="O27" s="26"/>
      <c r="P27" s="10" t="s">
        <v>8</v>
      </c>
      <c r="Q27" s="10"/>
      <c r="R27" s="10"/>
      <c r="S27" s="10"/>
      <c r="T27" s="10"/>
      <c r="U27" s="10"/>
      <c r="V27" s="10"/>
      <c r="W27" s="10"/>
      <c r="X27" s="10"/>
      <c r="Y27" s="6" t="s">
        <v>508</v>
      </c>
      <c r="Z27" s="3" t="s">
        <v>8</v>
      </c>
      <c r="AA27" s="3" t="s">
        <v>509</v>
      </c>
      <c r="AB27" s="13">
        <v>39</v>
      </c>
    </row>
    <row r="28" spans="1:28" ht="26.4" hidden="1" outlineLevel="1" x14ac:dyDescent="0.3">
      <c r="A28" s="60">
        <v>18</v>
      </c>
      <c r="B28" s="66" t="s">
        <v>347</v>
      </c>
      <c r="C28" s="57" t="s">
        <v>67</v>
      </c>
      <c r="D28" s="3" t="s">
        <v>42</v>
      </c>
      <c r="E28" s="61">
        <v>43823</v>
      </c>
      <c r="F28" s="62" t="s">
        <v>333</v>
      </c>
      <c r="G28" s="60" t="s">
        <v>27</v>
      </c>
      <c r="H28" s="60" t="s">
        <v>25</v>
      </c>
      <c r="I28" s="11" t="s">
        <v>30</v>
      </c>
      <c r="J28" s="14"/>
      <c r="K28" s="20"/>
      <c r="L28" s="20" t="s">
        <v>135</v>
      </c>
      <c r="M28" s="20"/>
      <c r="N28" s="20"/>
      <c r="O28" s="26"/>
      <c r="P28" s="60"/>
      <c r="Q28" s="60"/>
      <c r="R28" s="60"/>
      <c r="S28" s="60" t="s">
        <v>11</v>
      </c>
      <c r="T28" s="60"/>
      <c r="U28" s="60"/>
      <c r="V28" s="60"/>
      <c r="W28" s="60"/>
      <c r="X28" s="60"/>
      <c r="Y28" s="61">
        <v>44786</v>
      </c>
      <c r="Z28" s="4" t="s">
        <v>64</v>
      </c>
      <c r="AA28" s="3" t="s">
        <v>791</v>
      </c>
      <c r="AB28" s="13">
        <v>37</v>
      </c>
    </row>
    <row r="29" spans="1:28" ht="26.4" hidden="1" outlineLevel="1" x14ac:dyDescent="0.3">
      <c r="A29" s="46">
        <v>20</v>
      </c>
      <c r="B29" s="80" t="s">
        <v>347</v>
      </c>
      <c r="C29" s="20" t="s">
        <v>67</v>
      </c>
      <c r="D29" s="3" t="s">
        <v>44</v>
      </c>
      <c r="E29" s="47">
        <v>43823</v>
      </c>
      <c r="F29" s="48" t="s">
        <v>333</v>
      </c>
      <c r="G29" s="46" t="s">
        <v>27</v>
      </c>
      <c r="H29" s="46" t="s">
        <v>25</v>
      </c>
      <c r="I29" s="11"/>
      <c r="J29" s="14"/>
      <c r="K29" s="20"/>
      <c r="L29" s="20"/>
      <c r="M29" s="20"/>
      <c r="N29" s="20"/>
      <c r="O29" s="26"/>
      <c r="P29" s="46"/>
      <c r="Q29" s="46"/>
      <c r="R29" s="46"/>
      <c r="S29" s="46"/>
      <c r="T29" s="46"/>
      <c r="U29" s="46"/>
      <c r="V29" s="46" t="s">
        <v>14</v>
      </c>
      <c r="W29" s="46"/>
      <c r="X29" s="46"/>
      <c r="Y29" s="47">
        <v>44828</v>
      </c>
      <c r="Z29" s="3" t="s">
        <v>64</v>
      </c>
      <c r="AA29" s="3" t="s">
        <v>905</v>
      </c>
      <c r="AB29" s="13">
        <v>50</v>
      </c>
    </row>
    <row r="30" spans="1:28" collapsed="1" x14ac:dyDescent="0.3">
      <c r="B30" s="154" t="s">
        <v>347</v>
      </c>
    </row>
    <row r="31" spans="1:28" ht="26.4" hidden="1" outlineLevel="1" x14ac:dyDescent="0.3">
      <c r="A31" s="46">
        <v>20</v>
      </c>
      <c r="B31" s="63" t="s">
        <v>82</v>
      </c>
      <c r="C31" s="20" t="s">
        <v>67</v>
      </c>
      <c r="D31" s="3" t="s">
        <v>84</v>
      </c>
      <c r="E31" s="47">
        <v>43967</v>
      </c>
      <c r="F31" s="48" t="s">
        <v>83</v>
      </c>
      <c r="G31" s="46" t="s">
        <v>26</v>
      </c>
      <c r="H31" s="46" t="s">
        <v>25</v>
      </c>
      <c r="I31" s="11" t="s">
        <v>30</v>
      </c>
      <c r="J31" s="14"/>
      <c r="K31" s="20"/>
      <c r="L31" s="20"/>
      <c r="M31" s="20"/>
      <c r="N31" s="20"/>
      <c r="O31" s="26"/>
      <c r="P31" s="46"/>
      <c r="Q31" s="46"/>
      <c r="R31" s="46"/>
      <c r="S31" s="46" t="s">
        <v>11</v>
      </c>
      <c r="T31" s="46"/>
      <c r="U31" s="46"/>
      <c r="V31" s="46"/>
      <c r="W31" s="46"/>
      <c r="X31" s="46"/>
      <c r="Y31" s="47">
        <v>44744</v>
      </c>
      <c r="Z31" s="4" t="s">
        <v>64</v>
      </c>
      <c r="AA31" s="3" t="s">
        <v>685</v>
      </c>
      <c r="AB31" s="13">
        <v>62</v>
      </c>
    </row>
    <row r="32" spans="1:28" ht="26.4" hidden="1" outlineLevel="1" x14ac:dyDescent="0.3">
      <c r="A32" s="46">
        <v>18</v>
      </c>
      <c r="B32" s="63" t="s">
        <v>82</v>
      </c>
      <c r="C32" s="20" t="s">
        <v>67</v>
      </c>
      <c r="D32" s="3" t="s">
        <v>84</v>
      </c>
      <c r="E32" s="47">
        <v>43967</v>
      </c>
      <c r="F32" s="48" t="s">
        <v>83</v>
      </c>
      <c r="G32" s="46" t="s">
        <v>26</v>
      </c>
      <c r="H32" s="46" t="s">
        <v>25</v>
      </c>
      <c r="I32" s="11" t="s">
        <v>30</v>
      </c>
      <c r="J32" s="14"/>
      <c r="K32" s="20"/>
      <c r="L32" s="20"/>
      <c r="M32" s="20"/>
      <c r="N32" s="20"/>
      <c r="O32" s="26"/>
      <c r="P32" s="46"/>
      <c r="Q32" s="46"/>
      <c r="R32" s="46"/>
      <c r="S32" s="46" t="s">
        <v>11</v>
      </c>
      <c r="T32" s="46"/>
      <c r="U32" s="46"/>
      <c r="V32" s="46"/>
      <c r="W32" s="46"/>
      <c r="X32" s="46"/>
      <c r="Y32" s="47">
        <v>44745</v>
      </c>
      <c r="Z32" s="4" t="s">
        <v>64</v>
      </c>
      <c r="AA32" s="3" t="s">
        <v>685</v>
      </c>
      <c r="AB32" s="13">
        <v>57</v>
      </c>
    </row>
    <row r="33" spans="1:28" ht="26.4" hidden="1" outlineLevel="1" x14ac:dyDescent="0.3">
      <c r="A33" s="60">
        <v>14</v>
      </c>
      <c r="B33" s="66" t="s">
        <v>82</v>
      </c>
      <c r="C33" s="57" t="s">
        <v>67</v>
      </c>
      <c r="D33" s="3" t="s">
        <v>84</v>
      </c>
      <c r="E33" s="61">
        <v>43967</v>
      </c>
      <c r="F33" s="62" t="s">
        <v>83</v>
      </c>
      <c r="G33" s="60" t="s">
        <v>26</v>
      </c>
      <c r="H33" s="60" t="s">
        <v>25</v>
      </c>
      <c r="I33" s="11" t="s">
        <v>30</v>
      </c>
      <c r="J33" s="14"/>
      <c r="K33" s="20"/>
      <c r="L33" s="20"/>
      <c r="M33" s="20"/>
      <c r="N33" s="20"/>
      <c r="O33" s="26"/>
      <c r="P33" s="60"/>
      <c r="Q33" s="60"/>
      <c r="R33" s="60"/>
      <c r="S33" s="60" t="s">
        <v>11</v>
      </c>
      <c r="T33" s="60"/>
      <c r="U33" s="60"/>
      <c r="V33" s="60"/>
      <c r="W33" s="60"/>
      <c r="X33" s="60"/>
      <c r="Y33" s="61">
        <v>44786</v>
      </c>
      <c r="Z33" s="4" t="s">
        <v>64</v>
      </c>
      <c r="AA33" s="3" t="s">
        <v>791</v>
      </c>
      <c r="AB33" s="13">
        <v>37</v>
      </c>
    </row>
    <row r="34" spans="1:28" ht="26.4" hidden="1" outlineLevel="1" x14ac:dyDescent="0.3">
      <c r="A34" s="46">
        <v>15</v>
      </c>
      <c r="B34" s="80" t="s">
        <v>82</v>
      </c>
      <c r="C34" s="20" t="s">
        <v>67</v>
      </c>
      <c r="D34" s="3" t="s">
        <v>84</v>
      </c>
      <c r="E34" s="47">
        <v>43967</v>
      </c>
      <c r="F34" s="48" t="s">
        <v>83</v>
      </c>
      <c r="G34" s="46" t="s">
        <v>26</v>
      </c>
      <c r="H34" s="46" t="s">
        <v>25</v>
      </c>
      <c r="I34" s="11"/>
      <c r="J34" s="14"/>
      <c r="K34" s="20"/>
      <c r="L34" s="20"/>
      <c r="M34" s="20"/>
      <c r="N34" s="20"/>
      <c r="O34" s="26"/>
      <c r="P34" s="46"/>
      <c r="Q34" s="46"/>
      <c r="R34" s="46"/>
      <c r="S34" s="46"/>
      <c r="T34" s="46"/>
      <c r="U34" s="46"/>
      <c r="V34" s="46" t="s">
        <v>14</v>
      </c>
      <c r="W34" s="46"/>
      <c r="X34" s="46"/>
      <c r="Y34" s="47">
        <v>44828</v>
      </c>
      <c r="Z34" s="3" t="s">
        <v>64</v>
      </c>
      <c r="AA34" s="3" t="s">
        <v>905</v>
      </c>
      <c r="AB34" s="13">
        <v>50</v>
      </c>
    </row>
    <row r="35" spans="1:28" ht="26.4" hidden="1" outlineLevel="1" x14ac:dyDescent="0.3">
      <c r="A35" s="46">
        <v>11</v>
      </c>
      <c r="B35" s="80" t="s">
        <v>82</v>
      </c>
      <c r="C35" s="20" t="s">
        <v>67</v>
      </c>
      <c r="D35" s="3" t="s">
        <v>84</v>
      </c>
      <c r="E35" s="47">
        <v>43967</v>
      </c>
      <c r="F35" s="48" t="s">
        <v>83</v>
      </c>
      <c r="G35" s="46" t="s">
        <v>26</v>
      </c>
      <c r="H35" s="46" t="s">
        <v>25</v>
      </c>
      <c r="I35" s="11" t="s">
        <v>30</v>
      </c>
      <c r="J35" s="14"/>
      <c r="K35" s="20"/>
      <c r="L35" s="20"/>
      <c r="M35" s="20"/>
      <c r="N35" s="20"/>
      <c r="O35" s="26"/>
      <c r="P35" s="46"/>
      <c r="Q35" s="46"/>
      <c r="R35" s="46"/>
      <c r="S35" s="46" t="s">
        <v>11</v>
      </c>
      <c r="T35" s="46"/>
      <c r="U35" s="46"/>
      <c r="V35" s="46"/>
      <c r="W35" s="46"/>
      <c r="X35" s="46"/>
      <c r="Y35" s="47">
        <v>44829</v>
      </c>
      <c r="Z35" s="3" t="s">
        <v>64</v>
      </c>
      <c r="AA35" s="3" t="s">
        <v>905</v>
      </c>
      <c r="AB35" s="13">
        <v>41</v>
      </c>
    </row>
    <row r="36" spans="1:28" collapsed="1" x14ac:dyDescent="0.3">
      <c r="B36" s="154" t="s">
        <v>82</v>
      </c>
    </row>
    <row r="37" spans="1:28" ht="26.4" hidden="1" outlineLevel="1" x14ac:dyDescent="0.3">
      <c r="A37" s="10">
        <v>22</v>
      </c>
      <c r="B37" s="43" t="s">
        <v>98</v>
      </c>
      <c r="C37" s="20" t="s">
        <v>67</v>
      </c>
      <c r="D37" s="3" t="s">
        <v>87</v>
      </c>
      <c r="E37" s="6">
        <v>43031</v>
      </c>
      <c r="F37" s="9" t="s">
        <v>94</v>
      </c>
      <c r="G37" s="10" t="s">
        <v>53</v>
      </c>
      <c r="H37" s="10" t="s">
        <v>25</v>
      </c>
      <c r="I37" s="11" t="s">
        <v>30</v>
      </c>
      <c r="J37" s="14"/>
      <c r="K37" s="5"/>
      <c r="L37" s="5"/>
      <c r="M37" s="5"/>
      <c r="N37" s="5"/>
      <c r="O37" s="15"/>
      <c r="P37" s="10"/>
      <c r="Q37" s="10"/>
      <c r="R37" s="10"/>
      <c r="S37" s="10" t="s">
        <v>11</v>
      </c>
      <c r="T37" s="10"/>
      <c r="U37" s="10"/>
      <c r="V37" s="10"/>
      <c r="W37" s="10"/>
      <c r="X37" s="10"/>
      <c r="Y37" s="6">
        <v>44709</v>
      </c>
      <c r="Z37" s="3" t="s">
        <v>64</v>
      </c>
      <c r="AA37" s="3" t="s">
        <v>65</v>
      </c>
      <c r="AB37" s="13">
        <v>64</v>
      </c>
    </row>
    <row r="38" spans="1:28" ht="26.4" hidden="1" outlineLevel="1" x14ac:dyDescent="0.3">
      <c r="A38" s="10">
        <v>14</v>
      </c>
      <c r="B38" s="43" t="s">
        <v>98</v>
      </c>
      <c r="C38" s="20" t="s">
        <v>67</v>
      </c>
      <c r="D38" s="3" t="s">
        <v>87</v>
      </c>
      <c r="E38" s="6">
        <v>43031</v>
      </c>
      <c r="F38" s="9" t="s">
        <v>94</v>
      </c>
      <c r="G38" s="10" t="s">
        <v>53</v>
      </c>
      <c r="H38" s="10" t="s">
        <v>25</v>
      </c>
      <c r="I38" s="30" t="s">
        <v>30</v>
      </c>
      <c r="J38" s="14"/>
      <c r="K38" s="20"/>
      <c r="L38" s="20"/>
      <c r="M38" s="20"/>
      <c r="N38" s="20"/>
      <c r="O38" s="26"/>
      <c r="P38" s="10"/>
      <c r="Q38" s="10"/>
      <c r="R38" s="10"/>
      <c r="S38" s="10" t="s">
        <v>11</v>
      </c>
      <c r="T38" s="10"/>
      <c r="U38" s="10"/>
      <c r="V38" s="10"/>
      <c r="W38" s="10"/>
      <c r="X38" s="10"/>
      <c r="Y38" s="6">
        <v>44716</v>
      </c>
      <c r="Z38" s="4" t="s">
        <v>64</v>
      </c>
      <c r="AA38" s="3" t="s">
        <v>342</v>
      </c>
      <c r="AB38" s="13">
        <v>33</v>
      </c>
    </row>
    <row r="39" spans="1:28" ht="26.4" hidden="1" outlineLevel="1" x14ac:dyDescent="0.3">
      <c r="A39" s="3">
        <v>13</v>
      </c>
      <c r="B39" s="40" t="s">
        <v>98</v>
      </c>
      <c r="C39" s="20" t="s">
        <v>67</v>
      </c>
      <c r="D39" s="3" t="s">
        <v>99</v>
      </c>
      <c r="E39" s="3" t="s">
        <v>409</v>
      </c>
      <c r="F39" s="3">
        <v>5118115</v>
      </c>
      <c r="G39" s="3" t="s">
        <v>53</v>
      </c>
      <c r="H39" s="3" t="s">
        <v>25</v>
      </c>
      <c r="I39" s="11"/>
      <c r="J39" s="14"/>
      <c r="K39" s="20"/>
      <c r="L39" s="20"/>
      <c r="M39" s="20"/>
      <c r="N39" s="20"/>
      <c r="O39" s="26"/>
      <c r="P39" s="3"/>
      <c r="Q39" s="3"/>
      <c r="R39" s="3"/>
      <c r="S39" s="3"/>
      <c r="T39" s="3"/>
      <c r="U39" s="3"/>
      <c r="V39" s="10" t="s">
        <v>14</v>
      </c>
      <c r="W39" s="3"/>
      <c r="X39" s="3"/>
      <c r="Y39" s="24">
        <v>44725</v>
      </c>
      <c r="Z39" s="4" t="s">
        <v>64</v>
      </c>
      <c r="AA39" s="3" t="s">
        <v>426</v>
      </c>
      <c r="AB39" s="13">
        <v>29</v>
      </c>
    </row>
    <row r="40" spans="1:28" ht="26.4" hidden="1" outlineLevel="1" x14ac:dyDescent="0.3">
      <c r="A40" s="10">
        <v>14</v>
      </c>
      <c r="B40" s="40" t="s">
        <v>98</v>
      </c>
      <c r="C40" s="20" t="s">
        <v>67</v>
      </c>
      <c r="D40" s="3" t="s">
        <v>99</v>
      </c>
      <c r="E40" s="59">
        <v>43513</v>
      </c>
      <c r="F40" s="20">
        <v>5118115</v>
      </c>
      <c r="G40" s="20" t="s">
        <v>53</v>
      </c>
      <c r="H40" s="20" t="s">
        <v>25</v>
      </c>
      <c r="I40" s="11" t="s">
        <v>30</v>
      </c>
      <c r="J40" s="14"/>
      <c r="K40" s="20"/>
      <c r="L40" s="20"/>
      <c r="M40" s="20"/>
      <c r="N40" s="20"/>
      <c r="O40" s="26"/>
      <c r="P40" s="37"/>
      <c r="Q40" s="13"/>
      <c r="R40" s="13"/>
      <c r="S40" s="20" t="s">
        <v>11</v>
      </c>
      <c r="T40" s="20"/>
      <c r="U40" s="20"/>
      <c r="V40" s="20"/>
      <c r="W40" s="20"/>
      <c r="X40" s="20"/>
      <c r="Y40" s="24">
        <v>44765</v>
      </c>
      <c r="Z40" s="4" t="s">
        <v>64</v>
      </c>
      <c r="AA40" s="3" t="s">
        <v>749</v>
      </c>
      <c r="AB40" s="13">
        <v>35</v>
      </c>
    </row>
    <row r="41" spans="1:28" ht="26.4" hidden="1" outlineLevel="1" x14ac:dyDescent="0.3">
      <c r="A41" s="60">
        <v>17</v>
      </c>
      <c r="B41" s="66" t="s">
        <v>98</v>
      </c>
      <c r="C41" s="57" t="s">
        <v>67</v>
      </c>
      <c r="D41" s="3" t="s">
        <v>87</v>
      </c>
      <c r="E41" s="61">
        <v>43031</v>
      </c>
      <c r="F41" s="62" t="s">
        <v>94</v>
      </c>
      <c r="G41" s="60" t="s">
        <v>53</v>
      </c>
      <c r="H41" s="60" t="s">
        <v>25</v>
      </c>
      <c r="I41" s="11" t="s">
        <v>30</v>
      </c>
      <c r="J41" s="14"/>
      <c r="K41" s="20"/>
      <c r="L41" s="20"/>
      <c r="M41" s="20"/>
      <c r="N41" s="20"/>
      <c r="O41" s="26"/>
      <c r="P41" s="60"/>
      <c r="Q41" s="60"/>
      <c r="R41" s="60"/>
      <c r="S41" s="60" t="s">
        <v>11</v>
      </c>
      <c r="T41" s="60"/>
      <c r="U41" s="60"/>
      <c r="V41" s="60"/>
      <c r="W41" s="60"/>
      <c r="X41" s="60"/>
      <c r="Y41" s="61">
        <v>44786</v>
      </c>
      <c r="Z41" s="4" t="s">
        <v>64</v>
      </c>
      <c r="AA41" s="3" t="s">
        <v>791</v>
      </c>
      <c r="AB41" s="13">
        <v>37</v>
      </c>
    </row>
    <row r="42" spans="1:28" ht="26.4" hidden="1" outlineLevel="1" x14ac:dyDescent="0.3">
      <c r="A42" s="74">
        <v>12</v>
      </c>
      <c r="B42" s="75" t="s">
        <v>98</v>
      </c>
      <c r="C42" s="20" t="s">
        <v>67</v>
      </c>
      <c r="D42" s="3" t="s">
        <v>87</v>
      </c>
      <c r="E42" s="76" t="s">
        <v>409</v>
      </c>
      <c r="F42" s="77">
        <v>5118115</v>
      </c>
      <c r="G42" s="74" t="s">
        <v>53</v>
      </c>
      <c r="H42" s="74" t="s">
        <v>25</v>
      </c>
      <c r="I42" s="11"/>
      <c r="J42" s="14"/>
      <c r="K42" s="20"/>
      <c r="L42" s="20"/>
      <c r="M42" s="20"/>
      <c r="N42" s="20"/>
      <c r="O42" s="26"/>
      <c r="P42" s="78"/>
      <c r="Q42" s="78"/>
      <c r="R42" s="78"/>
      <c r="S42" s="78"/>
      <c r="T42" s="78"/>
      <c r="U42" s="78"/>
      <c r="V42" s="78" t="s">
        <v>14</v>
      </c>
      <c r="W42" s="78"/>
      <c r="X42" s="78"/>
      <c r="Y42" s="79">
        <v>44787</v>
      </c>
      <c r="Z42" s="4" t="s">
        <v>64</v>
      </c>
      <c r="AA42" s="3" t="s">
        <v>838</v>
      </c>
      <c r="AB42" s="13">
        <v>24</v>
      </c>
    </row>
    <row r="43" spans="1:28" collapsed="1" x14ac:dyDescent="0.3">
      <c r="B43" s="151" t="s">
        <v>98</v>
      </c>
    </row>
    <row r="44" spans="1:28" ht="26.4" hidden="1" outlineLevel="1" x14ac:dyDescent="0.3">
      <c r="A44" s="10">
        <v>28</v>
      </c>
      <c r="B44" s="43" t="s">
        <v>45</v>
      </c>
      <c r="C44" s="20" t="s">
        <v>67</v>
      </c>
      <c r="D44" s="3" t="s">
        <v>29</v>
      </c>
      <c r="E44" s="6">
        <v>43619</v>
      </c>
      <c r="F44" s="9" t="s">
        <v>50</v>
      </c>
      <c r="G44" s="10" t="s">
        <v>27</v>
      </c>
      <c r="H44" s="10" t="s">
        <v>25</v>
      </c>
      <c r="I44" s="11" t="s">
        <v>30</v>
      </c>
      <c r="J44" s="14"/>
      <c r="K44" s="5"/>
      <c r="L44" s="5"/>
      <c r="M44" s="5"/>
      <c r="N44" s="5"/>
      <c r="O44" s="15"/>
      <c r="P44" s="10"/>
      <c r="Q44" s="10"/>
      <c r="R44" s="10"/>
      <c r="S44" s="10" t="s">
        <v>11</v>
      </c>
      <c r="T44" s="10"/>
      <c r="U44" s="10"/>
      <c r="V44" s="10"/>
      <c r="W44" s="10"/>
      <c r="X44" s="10"/>
      <c r="Y44" s="6">
        <v>44709</v>
      </c>
      <c r="Z44" s="3" t="s">
        <v>64</v>
      </c>
      <c r="AA44" s="3" t="s">
        <v>65</v>
      </c>
      <c r="AB44" s="13">
        <v>64</v>
      </c>
    </row>
    <row r="45" spans="1:28" ht="26.4" hidden="1" outlineLevel="1" x14ac:dyDescent="0.3">
      <c r="A45" s="10">
        <v>17</v>
      </c>
      <c r="B45" s="43" t="s">
        <v>45</v>
      </c>
      <c r="C45" s="20" t="s">
        <v>67</v>
      </c>
      <c r="D45" s="3" t="s">
        <v>29</v>
      </c>
      <c r="E45" s="6">
        <v>43619</v>
      </c>
      <c r="F45" s="9" t="s">
        <v>50</v>
      </c>
      <c r="G45" s="10" t="s">
        <v>27</v>
      </c>
      <c r="H45" s="10" t="s">
        <v>25</v>
      </c>
      <c r="I45" s="11"/>
      <c r="J45" s="14"/>
      <c r="K45" s="20"/>
      <c r="L45" s="20"/>
      <c r="M45" s="20"/>
      <c r="N45" s="20"/>
      <c r="O45" s="26"/>
      <c r="P45" s="10"/>
      <c r="Q45" s="10"/>
      <c r="R45" s="10"/>
      <c r="S45" s="10"/>
      <c r="T45" s="10"/>
      <c r="U45" s="10"/>
      <c r="V45" s="10" t="s">
        <v>14</v>
      </c>
      <c r="W45" s="10"/>
      <c r="X45" s="10"/>
      <c r="Y45" s="6">
        <v>44716</v>
      </c>
      <c r="Z45" s="4" t="s">
        <v>64</v>
      </c>
      <c r="AA45" s="3" t="s">
        <v>342</v>
      </c>
      <c r="AB45" s="13">
        <v>33</v>
      </c>
    </row>
    <row r="46" spans="1:28" ht="26.4" hidden="1" outlineLevel="1" x14ac:dyDescent="0.3">
      <c r="A46" s="3">
        <v>15</v>
      </c>
      <c r="B46" s="40" t="s">
        <v>45</v>
      </c>
      <c r="C46" s="20" t="s">
        <v>67</v>
      </c>
      <c r="D46" s="3" t="s">
        <v>29</v>
      </c>
      <c r="E46" s="3" t="s">
        <v>411</v>
      </c>
      <c r="F46" s="3">
        <v>5686844</v>
      </c>
      <c r="G46" s="3" t="s">
        <v>27</v>
      </c>
      <c r="H46" s="3" t="s">
        <v>25</v>
      </c>
      <c r="I46" s="30" t="s">
        <v>30</v>
      </c>
      <c r="J46" s="14"/>
      <c r="K46" s="20"/>
      <c r="L46" s="20"/>
      <c r="M46" s="20"/>
      <c r="N46" s="20"/>
      <c r="O46" s="26"/>
      <c r="P46" s="3"/>
      <c r="Q46" s="3"/>
      <c r="R46" s="3"/>
      <c r="S46" s="10" t="s">
        <v>11</v>
      </c>
      <c r="T46" s="3"/>
      <c r="U46" s="3"/>
      <c r="V46" s="3"/>
      <c r="W46" s="3"/>
      <c r="X46" s="3"/>
      <c r="Y46" s="24">
        <v>44725</v>
      </c>
      <c r="Z46" s="4" t="s">
        <v>64</v>
      </c>
      <c r="AA46" s="3" t="s">
        <v>426</v>
      </c>
      <c r="AB46" s="13">
        <v>29</v>
      </c>
    </row>
    <row r="47" spans="1:28" ht="26.4" hidden="1" outlineLevel="1" x14ac:dyDescent="0.3">
      <c r="A47" s="46">
        <v>25</v>
      </c>
      <c r="B47" s="63" t="s">
        <v>45</v>
      </c>
      <c r="C47" s="20" t="s">
        <v>67</v>
      </c>
      <c r="D47" s="3" t="s">
        <v>715</v>
      </c>
      <c r="E47" s="47">
        <v>43619</v>
      </c>
      <c r="F47" s="48" t="s">
        <v>50</v>
      </c>
      <c r="G47" s="46" t="s">
        <v>27</v>
      </c>
      <c r="H47" s="46" t="s">
        <v>25</v>
      </c>
      <c r="I47" s="11"/>
      <c r="J47" s="14"/>
      <c r="K47" s="20"/>
      <c r="L47" s="20"/>
      <c r="M47" s="20"/>
      <c r="N47" s="20"/>
      <c r="O47" s="26"/>
      <c r="P47" s="46"/>
      <c r="Q47" s="46"/>
      <c r="R47" s="46"/>
      <c r="S47" s="46"/>
      <c r="T47" s="46"/>
      <c r="U47" s="46"/>
      <c r="V47" s="46" t="s">
        <v>14</v>
      </c>
      <c r="W47" s="46"/>
      <c r="X47" s="46"/>
      <c r="Y47" s="47">
        <v>44745</v>
      </c>
      <c r="Z47" s="4" t="s">
        <v>64</v>
      </c>
      <c r="AA47" s="3" t="s">
        <v>685</v>
      </c>
      <c r="AB47" s="13">
        <v>57</v>
      </c>
    </row>
    <row r="48" spans="1:28" collapsed="1" x14ac:dyDescent="0.3">
      <c r="B48" s="152" t="s">
        <v>45</v>
      </c>
    </row>
    <row r="49" spans="1:28" ht="26.4" hidden="1" outlineLevel="1" x14ac:dyDescent="0.3">
      <c r="A49" s="10">
        <v>12</v>
      </c>
      <c r="B49" s="43" t="s">
        <v>263</v>
      </c>
      <c r="C49" s="20" t="s">
        <v>67</v>
      </c>
      <c r="D49" s="3" t="s">
        <v>43</v>
      </c>
      <c r="E49" s="6">
        <v>43911</v>
      </c>
      <c r="F49" s="9" t="s">
        <v>47</v>
      </c>
      <c r="G49" s="10" t="s">
        <v>26</v>
      </c>
      <c r="H49" s="10" t="s">
        <v>25</v>
      </c>
      <c r="I49" s="30" t="s">
        <v>30</v>
      </c>
      <c r="J49" s="14"/>
      <c r="K49" s="20"/>
      <c r="L49" s="20"/>
      <c r="M49" s="20"/>
      <c r="N49" s="20"/>
      <c r="O49" s="26"/>
      <c r="P49" s="10"/>
      <c r="Q49" s="10"/>
      <c r="R49" s="10"/>
      <c r="S49" s="10" t="s">
        <v>11</v>
      </c>
      <c r="T49" s="10"/>
      <c r="U49" s="10"/>
      <c r="V49" s="10"/>
      <c r="W49" s="10"/>
      <c r="X49" s="10"/>
      <c r="Y49" s="6">
        <v>44716</v>
      </c>
      <c r="Z49" s="4" t="s">
        <v>64</v>
      </c>
      <c r="AA49" s="3" t="s">
        <v>342</v>
      </c>
      <c r="AB49" s="13">
        <v>33</v>
      </c>
    </row>
    <row r="50" spans="1:28" ht="26.4" hidden="1" outlineLevel="1" x14ac:dyDescent="0.3">
      <c r="A50" s="3">
        <v>11</v>
      </c>
      <c r="B50" s="40" t="s">
        <v>263</v>
      </c>
      <c r="C50" s="20" t="s">
        <v>67</v>
      </c>
      <c r="D50" s="3" t="s">
        <v>72</v>
      </c>
      <c r="E50" s="3" t="s">
        <v>407</v>
      </c>
      <c r="F50" s="3">
        <v>5972616</v>
      </c>
      <c r="G50" s="3" t="s">
        <v>26</v>
      </c>
      <c r="H50" s="3" t="s">
        <v>25</v>
      </c>
      <c r="I50" s="30" t="s">
        <v>30</v>
      </c>
      <c r="J50" s="14"/>
      <c r="K50" s="20"/>
      <c r="L50" s="20"/>
      <c r="M50" s="20"/>
      <c r="N50" s="20"/>
      <c r="O50" s="26"/>
      <c r="P50" s="3"/>
      <c r="Q50" s="3"/>
      <c r="R50" s="3"/>
      <c r="S50" s="10" t="s">
        <v>11</v>
      </c>
      <c r="T50" s="3"/>
      <c r="U50" s="3"/>
      <c r="V50" s="3"/>
      <c r="W50" s="3"/>
      <c r="X50" s="3"/>
      <c r="Y50" s="24">
        <v>44725</v>
      </c>
      <c r="Z50" s="4" t="s">
        <v>64</v>
      </c>
      <c r="AA50" s="3" t="s">
        <v>426</v>
      </c>
      <c r="AB50" s="13">
        <v>29</v>
      </c>
    </row>
    <row r="51" spans="1:28" ht="26.4" hidden="1" outlineLevel="1" x14ac:dyDescent="0.3">
      <c r="A51" s="46">
        <v>19</v>
      </c>
      <c r="B51" s="63" t="s">
        <v>263</v>
      </c>
      <c r="C51" s="20" t="s">
        <v>67</v>
      </c>
      <c r="D51" s="3" t="s">
        <v>72</v>
      </c>
      <c r="E51" s="47">
        <v>43911</v>
      </c>
      <c r="F51" s="48" t="s">
        <v>47</v>
      </c>
      <c r="G51" s="46" t="s">
        <v>26</v>
      </c>
      <c r="H51" s="46" t="s">
        <v>25</v>
      </c>
      <c r="I51" s="11"/>
      <c r="J51" s="14"/>
      <c r="K51" s="20"/>
      <c r="L51" s="20"/>
      <c r="M51" s="20"/>
      <c r="N51" s="20"/>
      <c r="O51" s="26"/>
      <c r="P51" s="46"/>
      <c r="Q51" s="46"/>
      <c r="R51" s="46"/>
      <c r="S51" s="46"/>
      <c r="T51" s="46"/>
      <c r="U51" s="46"/>
      <c r="V51" s="46" t="s">
        <v>14</v>
      </c>
      <c r="W51" s="46"/>
      <c r="X51" s="46"/>
      <c r="Y51" s="47">
        <v>44744</v>
      </c>
      <c r="Z51" s="4" t="s">
        <v>64</v>
      </c>
      <c r="AA51" s="3" t="s">
        <v>685</v>
      </c>
      <c r="AB51" s="13">
        <v>62</v>
      </c>
    </row>
    <row r="52" spans="1:28" ht="26.4" hidden="1" outlineLevel="1" x14ac:dyDescent="0.3">
      <c r="A52" s="46">
        <v>17</v>
      </c>
      <c r="B52" s="63" t="s">
        <v>263</v>
      </c>
      <c r="C52" s="20" t="s">
        <v>67</v>
      </c>
      <c r="D52" s="3" t="s">
        <v>72</v>
      </c>
      <c r="E52" s="47">
        <v>43911</v>
      </c>
      <c r="F52" s="48" t="s">
        <v>47</v>
      </c>
      <c r="G52" s="46" t="s">
        <v>26</v>
      </c>
      <c r="H52" s="46" t="s">
        <v>25</v>
      </c>
      <c r="I52" s="11"/>
      <c r="J52" s="14"/>
      <c r="K52" s="20"/>
      <c r="L52" s="20"/>
      <c r="M52" s="20"/>
      <c r="N52" s="20"/>
      <c r="O52" s="26"/>
      <c r="P52" s="46"/>
      <c r="Q52" s="46"/>
      <c r="R52" s="46"/>
      <c r="S52" s="46"/>
      <c r="T52" s="46"/>
      <c r="U52" s="46"/>
      <c r="V52" s="46" t="s">
        <v>14</v>
      </c>
      <c r="W52" s="46"/>
      <c r="X52" s="46"/>
      <c r="Y52" s="47">
        <v>44745</v>
      </c>
      <c r="Z52" s="4" t="s">
        <v>64</v>
      </c>
      <c r="AA52" s="3" t="s">
        <v>685</v>
      </c>
      <c r="AB52" s="13">
        <v>57</v>
      </c>
    </row>
    <row r="53" spans="1:28" collapsed="1" x14ac:dyDescent="0.3">
      <c r="B53" s="152" t="s">
        <v>263</v>
      </c>
    </row>
    <row r="54" spans="1:28" ht="26.4" hidden="1" outlineLevel="1" x14ac:dyDescent="0.3">
      <c r="A54" s="10">
        <v>13</v>
      </c>
      <c r="B54" s="43" t="s">
        <v>345</v>
      </c>
      <c r="C54" s="20" t="s">
        <v>67</v>
      </c>
      <c r="D54" s="3" t="s">
        <v>346</v>
      </c>
      <c r="E54" s="6">
        <v>43550</v>
      </c>
      <c r="F54" s="9" t="s">
        <v>332</v>
      </c>
      <c r="G54" s="10" t="s">
        <v>53</v>
      </c>
      <c r="H54" s="10" t="s">
        <v>25</v>
      </c>
      <c r="I54" s="11"/>
      <c r="J54" s="14"/>
      <c r="K54" s="20"/>
      <c r="L54" s="20"/>
      <c r="M54" s="20"/>
      <c r="N54" s="20"/>
      <c r="O54" s="26"/>
      <c r="P54" s="10"/>
      <c r="Q54" s="10"/>
      <c r="R54" s="10"/>
      <c r="S54" s="10"/>
      <c r="T54" s="10"/>
      <c r="U54" s="10"/>
      <c r="V54" s="10" t="s">
        <v>14</v>
      </c>
      <c r="W54" s="10"/>
      <c r="X54" s="10"/>
      <c r="Y54" s="6">
        <v>44716</v>
      </c>
      <c r="Z54" s="4" t="s">
        <v>64</v>
      </c>
      <c r="AA54" s="3" t="s">
        <v>342</v>
      </c>
      <c r="AB54" s="13">
        <v>33</v>
      </c>
    </row>
    <row r="55" spans="1:28" ht="26.4" hidden="1" outlineLevel="1" x14ac:dyDescent="0.3">
      <c r="A55" s="46">
        <v>22</v>
      </c>
      <c r="B55" s="63" t="s">
        <v>345</v>
      </c>
      <c r="C55" s="20" t="s">
        <v>67</v>
      </c>
      <c r="D55" s="3" t="s">
        <v>346</v>
      </c>
      <c r="E55" s="47">
        <v>43550</v>
      </c>
      <c r="F55" s="48" t="s">
        <v>332</v>
      </c>
      <c r="G55" s="46" t="s">
        <v>53</v>
      </c>
      <c r="H55" s="46" t="s">
        <v>25</v>
      </c>
      <c r="I55" s="11"/>
      <c r="J55" s="14"/>
      <c r="K55" s="20"/>
      <c r="L55" s="20"/>
      <c r="M55" s="20"/>
      <c r="N55" s="20"/>
      <c r="O55" s="26"/>
      <c r="P55" s="46"/>
      <c r="Q55" s="46"/>
      <c r="R55" s="46"/>
      <c r="S55" s="46"/>
      <c r="T55" s="46"/>
      <c r="U55" s="46"/>
      <c r="V55" s="46" t="s">
        <v>14</v>
      </c>
      <c r="W55" s="46"/>
      <c r="X55" s="46"/>
      <c r="Y55" s="47">
        <v>44744</v>
      </c>
      <c r="Z55" s="4" t="s">
        <v>64</v>
      </c>
      <c r="AA55" s="3" t="s">
        <v>685</v>
      </c>
      <c r="AB55" s="13">
        <v>62</v>
      </c>
    </row>
    <row r="56" spans="1:28" ht="26.4" hidden="1" outlineLevel="1" x14ac:dyDescent="0.3">
      <c r="A56" s="46">
        <v>20</v>
      </c>
      <c r="B56" s="63" t="s">
        <v>345</v>
      </c>
      <c r="C56" s="20" t="s">
        <v>67</v>
      </c>
      <c r="D56" s="3" t="s">
        <v>346</v>
      </c>
      <c r="E56" s="47">
        <v>43550</v>
      </c>
      <c r="F56" s="48" t="s">
        <v>332</v>
      </c>
      <c r="G56" s="46" t="s">
        <v>53</v>
      </c>
      <c r="H56" s="46" t="s">
        <v>25</v>
      </c>
      <c r="I56" s="11"/>
      <c r="J56" s="14"/>
      <c r="K56" s="20"/>
      <c r="L56" s="20"/>
      <c r="M56" s="20"/>
      <c r="N56" s="20"/>
      <c r="O56" s="26"/>
      <c r="P56" s="46"/>
      <c r="Q56" s="46"/>
      <c r="R56" s="46"/>
      <c r="S56" s="46"/>
      <c r="T56" s="46"/>
      <c r="U56" s="46"/>
      <c r="V56" s="46" t="s">
        <v>14</v>
      </c>
      <c r="W56" s="46"/>
      <c r="X56" s="46"/>
      <c r="Y56" s="47">
        <v>44745</v>
      </c>
      <c r="Z56" s="4" t="s">
        <v>64</v>
      </c>
      <c r="AA56" s="3" t="s">
        <v>685</v>
      </c>
      <c r="AB56" s="13">
        <v>57</v>
      </c>
    </row>
    <row r="57" spans="1:28" ht="26.4" hidden="1" outlineLevel="1" x14ac:dyDescent="0.3">
      <c r="A57" s="74">
        <v>13</v>
      </c>
      <c r="B57" s="75" t="s">
        <v>345</v>
      </c>
      <c r="C57" s="20" t="s">
        <v>67</v>
      </c>
      <c r="D57" s="3" t="s">
        <v>346</v>
      </c>
      <c r="E57" s="76" t="s">
        <v>831</v>
      </c>
      <c r="F57" s="77">
        <v>5585970</v>
      </c>
      <c r="G57" s="74" t="s">
        <v>53</v>
      </c>
      <c r="H57" s="74" t="s">
        <v>25</v>
      </c>
      <c r="I57" s="11" t="s">
        <v>30</v>
      </c>
      <c r="J57" s="14"/>
      <c r="K57" s="20"/>
      <c r="L57" s="20"/>
      <c r="M57" s="20"/>
      <c r="N57" s="20"/>
      <c r="O57" s="11"/>
      <c r="P57" s="78"/>
      <c r="Q57" s="78"/>
      <c r="R57" s="78"/>
      <c r="S57" s="78" t="s">
        <v>11</v>
      </c>
      <c r="T57" s="78"/>
      <c r="U57" s="78"/>
      <c r="V57" s="78"/>
      <c r="W57" s="78"/>
      <c r="X57" s="78"/>
      <c r="Y57" s="79">
        <v>44787</v>
      </c>
      <c r="Z57" s="4" t="s">
        <v>64</v>
      </c>
      <c r="AA57" s="3" t="s">
        <v>838</v>
      </c>
      <c r="AB57" s="13">
        <v>24</v>
      </c>
    </row>
    <row r="58" spans="1:28" collapsed="1" x14ac:dyDescent="0.3">
      <c r="B58" s="151" t="s">
        <v>345</v>
      </c>
    </row>
    <row r="59" spans="1:28" ht="26.4" outlineLevel="1" x14ac:dyDescent="0.3">
      <c r="A59" s="60">
        <v>11</v>
      </c>
      <c r="B59" s="66" t="s">
        <v>390</v>
      </c>
      <c r="C59" s="57" t="s">
        <v>67</v>
      </c>
      <c r="D59" s="3" t="s">
        <v>425</v>
      </c>
      <c r="E59" s="61">
        <v>44170</v>
      </c>
      <c r="F59" s="62" t="s">
        <v>782</v>
      </c>
      <c r="G59" s="60" t="s">
        <v>24</v>
      </c>
      <c r="H59" s="60" t="s">
        <v>25</v>
      </c>
      <c r="I59" s="11" t="s">
        <v>30</v>
      </c>
      <c r="J59" s="14"/>
      <c r="K59" s="20"/>
      <c r="L59" s="20"/>
      <c r="M59" s="20"/>
      <c r="N59" s="20"/>
      <c r="O59" s="26"/>
      <c r="P59" s="60"/>
      <c r="Q59" s="60"/>
      <c r="R59" s="60"/>
      <c r="S59" s="60" t="s">
        <v>11</v>
      </c>
      <c r="T59" s="60"/>
      <c r="U59" s="60"/>
      <c r="V59" s="60"/>
      <c r="W59" s="60"/>
      <c r="X59" s="60"/>
      <c r="Y59" s="61">
        <v>44786</v>
      </c>
      <c r="Z59" s="4" t="s">
        <v>64</v>
      </c>
      <c r="AA59" s="3" t="s">
        <v>791</v>
      </c>
      <c r="AB59" s="13">
        <v>37</v>
      </c>
    </row>
    <row r="60" spans="1:28" ht="26.4" outlineLevel="1" x14ac:dyDescent="0.3">
      <c r="A60" s="46">
        <v>12</v>
      </c>
      <c r="B60" s="80" t="s">
        <v>390</v>
      </c>
      <c r="C60" s="20" t="s">
        <v>67</v>
      </c>
      <c r="D60" s="3" t="s">
        <v>128</v>
      </c>
      <c r="E60" s="47">
        <v>44170</v>
      </c>
      <c r="F60" s="48" t="s">
        <v>782</v>
      </c>
      <c r="G60" s="46" t="s">
        <v>26</v>
      </c>
      <c r="H60" s="46" t="s">
        <v>25</v>
      </c>
      <c r="I60" s="11"/>
      <c r="J60" s="14"/>
      <c r="K60" s="20"/>
      <c r="L60" s="20"/>
      <c r="M60" s="20"/>
      <c r="N60" s="20"/>
      <c r="O60" s="26"/>
      <c r="P60" s="46"/>
      <c r="Q60" s="46"/>
      <c r="R60" s="46"/>
      <c r="S60" s="46"/>
      <c r="T60" s="46"/>
      <c r="U60" s="46"/>
      <c r="V60" s="46" t="s">
        <v>14</v>
      </c>
      <c r="W60" s="46"/>
      <c r="X60" s="46"/>
      <c r="Y60" s="47">
        <v>44829</v>
      </c>
      <c r="Z60" s="3" t="s">
        <v>64</v>
      </c>
      <c r="AA60" s="3" t="s">
        <v>905</v>
      </c>
      <c r="AB60" s="13">
        <v>41</v>
      </c>
    </row>
    <row r="61" spans="1:28" ht="26.4" outlineLevel="1" x14ac:dyDescent="0.3">
      <c r="A61" s="46">
        <v>13</v>
      </c>
      <c r="B61" s="80" t="s">
        <v>390</v>
      </c>
      <c r="C61" s="20" t="s">
        <v>67</v>
      </c>
      <c r="D61" s="3" t="s">
        <v>425</v>
      </c>
      <c r="E61" s="47">
        <v>44170</v>
      </c>
      <c r="F61" s="48" t="s">
        <v>782</v>
      </c>
      <c r="G61" s="46" t="s">
        <v>27</v>
      </c>
      <c r="H61" s="46" t="s">
        <v>25</v>
      </c>
      <c r="I61" s="11"/>
      <c r="J61" s="14"/>
      <c r="K61" s="20"/>
      <c r="L61" s="20"/>
      <c r="M61" s="20"/>
      <c r="N61" s="20"/>
      <c r="O61" s="26"/>
      <c r="P61" s="46"/>
      <c r="Q61" s="46"/>
      <c r="R61" s="46"/>
      <c r="S61" s="46" t="s">
        <v>11</v>
      </c>
      <c r="T61" s="46"/>
      <c r="U61" s="46"/>
      <c r="V61" s="46"/>
      <c r="W61" s="46"/>
      <c r="X61" s="46"/>
      <c r="Y61" s="47">
        <v>44913</v>
      </c>
      <c r="Z61" s="3" t="s">
        <v>11</v>
      </c>
      <c r="AA61" s="3" t="s">
        <v>749</v>
      </c>
      <c r="AB61" s="13">
        <v>29</v>
      </c>
    </row>
    <row r="62" spans="1:28" x14ac:dyDescent="0.3">
      <c r="B62" s="154" t="s">
        <v>390</v>
      </c>
    </row>
    <row r="63" spans="1:28" ht="26.4" hidden="1" outlineLevel="1" x14ac:dyDescent="0.3">
      <c r="A63" s="10">
        <v>14</v>
      </c>
      <c r="B63" s="43" t="s">
        <v>262</v>
      </c>
      <c r="C63" s="20" t="s">
        <v>67</v>
      </c>
      <c r="D63" s="3" t="s">
        <v>41</v>
      </c>
      <c r="E63" s="6">
        <v>43705</v>
      </c>
      <c r="F63" s="9" t="s">
        <v>49</v>
      </c>
      <c r="G63" s="10" t="s">
        <v>26</v>
      </c>
      <c r="H63" s="10" t="s">
        <v>25</v>
      </c>
      <c r="I63" s="11"/>
      <c r="J63" s="14"/>
      <c r="K63" s="5"/>
      <c r="L63" s="5"/>
      <c r="M63" s="5"/>
      <c r="N63" s="5"/>
      <c r="O63" s="15"/>
      <c r="P63" s="10"/>
      <c r="Q63" s="10"/>
      <c r="R63" s="10"/>
      <c r="S63" s="10"/>
      <c r="T63" s="10"/>
      <c r="U63" s="10"/>
      <c r="V63" s="10" t="s">
        <v>14</v>
      </c>
      <c r="W63" s="10"/>
      <c r="X63" s="10"/>
      <c r="Y63" s="6">
        <v>44709</v>
      </c>
      <c r="Z63" s="3" t="s">
        <v>64</v>
      </c>
      <c r="AA63" s="3" t="s">
        <v>65</v>
      </c>
      <c r="AB63" s="13">
        <v>64</v>
      </c>
    </row>
    <row r="64" spans="1:28" ht="26.4" hidden="1" outlineLevel="1" x14ac:dyDescent="0.3">
      <c r="A64" s="10">
        <v>10</v>
      </c>
      <c r="B64" s="43" t="s">
        <v>262</v>
      </c>
      <c r="C64" s="20" t="s">
        <v>67</v>
      </c>
      <c r="D64" s="3" t="s">
        <v>41</v>
      </c>
      <c r="E64" s="6">
        <v>43705</v>
      </c>
      <c r="F64" s="9" t="s">
        <v>49</v>
      </c>
      <c r="G64" s="10" t="s">
        <v>26</v>
      </c>
      <c r="H64" s="10" t="s">
        <v>25</v>
      </c>
      <c r="I64" s="11"/>
      <c r="J64" s="14"/>
      <c r="K64" s="20"/>
      <c r="L64" s="20"/>
      <c r="M64" s="20"/>
      <c r="N64" s="20"/>
      <c r="O64" s="26"/>
      <c r="P64" s="10"/>
      <c r="Q64" s="10"/>
      <c r="R64" s="10"/>
      <c r="S64" s="10"/>
      <c r="T64" s="10"/>
      <c r="U64" s="10"/>
      <c r="V64" s="10" t="s">
        <v>14</v>
      </c>
      <c r="W64" s="10"/>
      <c r="X64" s="10"/>
      <c r="Y64" s="6">
        <v>44716</v>
      </c>
      <c r="Z64" s="4" t="s">
        <v>64</v>
      </c>
      <c r="AA64" s="3" t="s">
        <v>342</v>
      </c>
      <c r="AB64" s="13">
        <v>33</v>
      </c>
    </row>
    <row r="65" spans="1:28" hidden="1" outlineLevel="1" x14ac:dyDescent="0.3">
      <c r="A65" s="13">
        <v>6</v>
      </c>
      <c r="B65" s="69" t="s">
        <v>262</v>
      </c>
      <c r="C65" s="57" t="s">
        <v>67</v>
      </c>
      <c r="D65" s="3" t="s">
        <v>41</v>
      </c>
      <c r="E65" s="68">
        <v>43705</v>
      </c>
      <c r="F65" s="20">
        <v>5682839</v>
      </c>
      <c r="G65" s="20" t="s">
        <v>26</v>
      </c>
      <c r="H65" s="10" t="s">
        <v>25</v>
      </c>
      <c r="I65" s="11" t="s">
        <v>30</v>
      </c>
      <c r="J65" s="14"/>
      <c r="K65" s="20"/>
      <c r="L65" s="20" t="s">
        <v>135</v>
      </c>
      <c r="M65" s="20"/>
      <c r="N65" s="20"/>
      <c r="O65" s="26"/>
      <c r="P65" s="37"/>
      <c r="Q65" s="13"/>
      <c r="R65" s="13"/>
      <c r="S65" s="13" t="s">
        <v>11</v>
      </c>
      <c r="T65" s="13"/>
      <c r="U65" s="13"/>
      <c r="V65" s="13"/>
      <c r="W65" s="13"/>
      <c r="X65" s="13"/>
      <c r="Y65" s="13" t="s">
        <v>817</v>
      </c>
      <c r="Z65" s="3" t="s">
        <v>11</v>
      </c>
      <c r="AA65" s="3" t="s">
        <v>818</v>
      </c>
      <c r="AB65" s="13">
        <v>16</v>
      </c>
    </row>
    <row r="66" spans="1:28" collapsed="1" x14ac:dyDescent="0.3">
      <c r="B66" s="163" t="s">
        <v>262</v>
      </c>
    </row>
    <row r="67" spans="1:28" ht="26.4" hidden="1" outlineLevel="1" x14ac:dyDescent="0.3">
      <c r="A67" s="46">
        <v>25</v>
      </c>
      <c r="B67" s="63" t="s">
        <v>692</v>
      </c>
      <c r="C67" s="20" t="s">
        <v>67</v>
      </c>
      <c r="D67" s="3" t="s">
        <v>84</v>
      </c>
      <c r="E67" s="47">
        <v>29118</v>
      </c>
      <c r="F67" s="48" t="s">
        <v>666</v>
      </c>
      <c r="G67" s="46" t="s">
        <v>27</v>
      </c>
      <c r="H67" s="46" t="s">
        <v>25</v>
      </c>
      <c r="I67" s="11"/>
      <c r="J67" s="14"/>
      <c r="K67" s="20"/>
      <c r="L67" s="20"/>
      <c r="M67" s="20"/>
      <c r="N67" s="20"/>
      <c r="O67" s="26"/>
      <c r="P67" s="46"/>
      <c r="Q67" s="46"/>
      <c r="R67" s="46"/>
      <c r="S67" s="46"/>
      <c r="T67" s="46"/>
      <c r="U67" s="46"/>
      <c r="V67" s="46" t="s">
        <v>14</v>
      </c>
      <c r="W67" s="46"/>
      <c r="X67" s="46"/>
      <c r="Y67" s="47">
        <v>44744</v>
      </c>
      <c r="Z67" s="4" t="s">
        <v>64</v>
      </c>
      <c r="AA67" s="3" t="s">
        <v>685</v>
      </c>
      <c r="AB67" s="13">
        <v>62</v>
      </c>
    </row>
    <row r="68" spans="1:28" hidden="1" outlineLevel="1" x14ac:dyDescent="0.3">
      <c r="A68" s="13">
        <v>5</v>
      </c>
      <c r="B68" s="65" t="s">
        <v>692</v>
      </c>
      <c r="C68" s="57" t="s">
        <v>67</v>
      </c>
      <c r="D68" s="3" t="s">
        <v>84</v>
      </c>
      <c r="E68" s="59">
        <v>43143</v>
      </c>
      <c r="F68" s="20">
        <v>5452288</v>
      </c>
      <c r="G68" s="20" t="s">
        <v>27</v>
      </c>
      <c r="H68" s="20" t="s">
        <v>25</v>
      </c>
      <c r="I68" s="11" t="s">
        <v>30</v>
      </c>
      <c r="J68" s="14"/>
      <c r="K68" s="20"/>
      <c r="L68" s="20" t="s">
        <v>135</v>
      </c>
      <c r="M68" s="20"/>
      <c r="N68" s="20"/>
      <c r="O68" s="26"/>
      <c r="P68" s="46"/>
      <c r="Q68" s="46"/>
      <c r="R68" s="46"/>
      <c r="S68" s="46" t="s">
        <v>11</v>
      </c>
      <c r="T68" s="46"/>
      <c r="U68" s="46"/>
      <c r="V68" s="46"/>
      <c r="W68" s="46"/>
      <c r="X68" s="46"/>
      <c r="Y68" s="47">
        <v>44772</v>
      </c>
      <c r="Z68" s="3" t="s">
        <v>11</v>
      </c>
      <c r="AA68" s="3" t="s">
        <v>766</v>
      </c>
      <c r="AB68" s="13">
        <v>11</v>
      </c>
    </row>
    <row r="69" spans="1:28" hidden="1" outlineLevel="1" x14ac:dyDescent="0.3">
      <c r="A69" s="46">
        <v>5</v>
      </c>
      <c r="B69" s="40" t="s">
        <v>692</v>
      </c>
      <c r="C69" s="20" t="s">
        <v>67</v>
      </c>
      <c r="D69" s="3" t="s">
        <v>918</v>
      </c>
      <c r="E69" s="47">
        <v>29118</v>
      </c>
      <c r="F69" s="48" t="s">
        <v>666</v>
      </c>
      <c r="G69" s="46" t="s">
        <v>27</v>
      </c>
      <c r="H69" s="46" t="s">
        <v>25</v>
      </c>
      <c r="I69" s="11" t="s">
        <v>30</v>
      </c>
      <c r="J69" s="14"/>
      <c r="K69" s="20"/>
      <c r="L69" s="20" t="s">
        <v>135</v>
      </c>
      <c r="M69" s="20"/>
      <c r="N69" s="20"/>
      <c r="O69" s="26"/>
      <c r="P69" s="46"/>
      <c r="Q69" s="46"/>
      <c r="R69" s="46"/>
      <c r="S69" s="46" t="s">
        <v>11</v>
      </c>
      <c r="T69" s="46"/>
      <c r="U69" s="46"/>
      <c r="V69" s="46"/>
      <c r="W69" s="46"/>
      <c r="X69" s="46"/>
      <c r="Y69" s="47">
        <v>44850</v>
      </c>
      <c r="Z69" s="3" t="s">
        <v>11</v>
      </c>
      <c r="AA69" s="3" t="s">
        <v>927</v>
      </c>
      <c r="AB69" s="13">
        <v>8</v>
      </c>
    </row>
    <row r="70" spans="1:28" collapsed="1" x14ac:dyDescent="0.3">
      <c r="A70" s="111"/>
      <c r="B70" s="151" t="s">
        <v>692</v>
      </c>
      <c r="C70" s="38"/>
      <c r="D70" s="39"/>
      <c r="E70" s="178"/>
      <c r="F70" s="179"/>
      <c r="G70" s="111"/>
      <c r="H70" s="111"/>
      <c r="I70" s="38"/>
      <c r="J70" s="38"/>
      <c r="K70" s="38"/>
      <c r="L70" s="38"/>
      <c r="M70" s="38"/>
      <c r="N70" s="38"/>
      <c r="O70" s="38"/>
      <c r="P70" s="111"/>
      <c r="Q70" s="111"/>
      <c r="R70" s="111"/>
      <c r="S70" s="111"/>
      <c r="T70" s="111"/>
      <c r="U70" s="111"/>
      <c r="V70" s="111"/>
      <c r="W70" s="111"/>
      <c r="X70" s="111"/>
      <c r="Y70" s="178"/>
      <c r="Z70" s="39"/>
      <c r="AA70" s="39"/>
      <c r="AB70" s="2"/>
    </row>
    <row r="71" spans="1:28" ht="26.4" hidden="1" outlineLevel="1" x14ac:dyDescent="0.3">
      <c r="A71" s="19">
        <v>12</v>
      </c>
      <c r="B71" s="42" t="s">
        <v>196</v>
      </c>
      <c r="C71" s="3" t="s">
        <v>67</v>
      </c>
      <c r="D71" s="3" t="s">
        <v>193</v>
      </c>
      <c r="E71" s="17">
        <v>43157</v>
      </c>
      <c r="F71" s="18" t="s">
        <v>173</v>
      </c>
      <c r="G71" s="19" t="s">
        <v>26</v>
      </c>
      <c r="H71" s="19" t="s">
        <v>25</v>
      </c>
      <c r="I71" s="11"/>
      <c r="J71" s="14"/>
      <c r="K71" s="5"/>
      <c r="L71" s="5"/>
      <c r="M71" s="5"/>
      <c r="N71" s="5"/>
      <c r="O71" s="15"/>
      <c r="P71" s="12"/>
      <c r="Q71" s="5"/>
      <c r="R71" s="5"/>
      <c r="S71" s="19"/>
      <c r="T71" s="19"/>
      <c r="U71" s="19"/>
      <c r="V71" s="19" t="s">
        <v>14</v>
      </c>
      <c r="W71" s="19"/>
      <c r="X71" s="19"/>
      <c r="Y71" s="17">
        <v>44696</v>
      </c>
      <c r="Z71" s="3" t="s">
        <v>64</v>
      </c>
      <c r="AA71" s="3" t="s">
        <v>189</v>
      </c>
      <c r="AB71" s="13">
        <v>32</v>
      </c>
    </row>
    <row r="72" spans="1:28" hidden="1" outlineLevel="1" x14ac:dyDescent="0.3">
      <c r="A72" s="10">
        <v>12</v>
      </c>
      <c r="B72" s="43" t="s">
        <v>196</v>
      </c>
      <c r="C72" s="20" t="s">
        <v>67</v>
      </c>
      <c r="D72" s="3" t="s">
        <v>193</v>
      </c>
      <c r="E72" s="6" t="s">
        <v>465</v>
      </c>
      <c r="F72" s="9" t="s">
        <v>173</v>
      </c>
      <c r="G72" s="10" t="s">
        <v>26</v>
      </c>
      <c r="H72" s="10" t="s">
        <v>25</v>
      </c>
      <c r="I72" s="30" t="s">
        <v>30</v>
      </c>
      <c r="J72" s="14"/>
      <c r="K72" s="20"/>
      <c r="L72" s="20"/>
      <c r="M72" s="20"/>
      <c r="N72" s="20"/>
      <c r="O72" s="26"/>
      <c r="P72" s="10"/>
      <c r="Q72" s="10"/>
      <c r="R72" s="10"/>
      <c r="S72" s="10" t="s">
        <v>11</v>
      </c>
      <c r="T72" s="10"/>
      <c r="U72" s="10"/>
      <c r="V72" s="10"/>
      <c r="W72" s="10"/>
      <c r="X72" s="10"/>
      <c r="Y72" s="6" t="s">
        <v>508</v>
      </c>
      <c r="Z72" s="3" t="s">
        <v>8</v>
      </c>
      <c r="AA72" s="3" t="s">
        <v>509</v>
      </c>
      <c r="AB72" s="13">
        <v>39</v>
      </c>
    </row>
    <row r="73" spans="1:28" collapsed="1" x14ac:dyDescent="0.3">
      <c r="B73" s="152" t="s">
        <v>196</v>
      </c>
    </row>
    <row r="74" spans="1:28" ht="26.4" hidden="1" outlineLevel="1" x14ac:dyDescent="0.3">
      <c r="A74" s="49">
        <v>10</v>
      </c>
      <c r="B74" s="64" t="s">
        <v>516</v>
      </c>
      <c r="C74" s="20" t="s">
        <v>67</v>
      </c>
      <c r="D74" s="3" t="s">
        <v>515</v>
      </c>
      <c r="E74" s="56">
        <v>43540</v>
      </c>
      <c r="F74" s="49">
        <v>5586906</v>
      </c>
      <c r="G74" s="49" t="s">
        <v>26</v>
      </c>
      <c r="H74" s="49" t="s">
        <v>25</v>
      </c>
      <c r="I74" s="11"/>
      <c r="J74" s="14"/>
      <c r="K74" s="20"/>
      <c r="L74" s="20"/>
      <c r="M74" s="20"/>
      <c r="N74" s="20"/>
      <c r="O74" s="26"/>
      <c r="P74" s="49"/>
      <c r="Q74" s="49"/>
      <c r="R74" s="49"/>
      <c r="S74" s="49"/>
      <c r="T74" s="49"/>
      <c r="U74" s="49"/>
      <c r="V74" s="49" t="s">
        <v>14</v>
      </c>
      <c r="W74" s="49"/>
      <c r="X74" s="49"/>
      <c r="Y74" s="56">
        <v>44759</v>
      </c>
      <c r="Z74" s="4" t="s">
        <v>64</v>
      </c>
      <c r="AA74" s="3" t="s">
        <v>730</v>
      </c>
      <c r="AB74" s="13">
        <v>26</v>
      </c>
    </row>
    <row r="75" spans="1:28" ht="26.4" hidden="1" outlineLevel="1" x14ac:dyDescent="0.3">
      <c r="A75" s="46">
        <v>17</v>
      </c>
      <c r="B75" s="80" t="s">
        <v>516</v>
      </c>
      <c r="C75" s="20" t="s">
        <v>67</v>
      </c>
      <c r="D75" s="3" t="s">
        <v>515</v>
      </c>
      <c r="E75" s="47">
        <v>43540</v>
      </c>
      <c r="F75" s="48" t="s">
        <v>854</v>
      </c>
      <c r="G75" s="46" t="s">
        <v>27</v>
      </c>
      <c r="H75" s="46" t="s">
        <v>25</v>
      </c>
      <c r="I75" s="11"/>
      <c r="J75" s="14"/>
      <c r="K75" s="20"/>
      <c r="L75" s="20"/>
      <c r="M75" s="20"/>
      <c r="N75" s="20"/>
      <c r="O75" s="26"/>
      <c r="P75" s="46"/>
      <c r="Q75" s="46"/>
      <c r="R75" s="46"/>
      <c r="S75" s="46"/>
      <c r="T75" s="46"/>
      <c r="U75" s="46"/>
      <c r="V75" s="46" t="s">
        <v>14</v>
      </c>
      <c r="W75" s="46"/>
      <c r="X75" s="46"/>
      <c r="Y75" s="47">
        <v>44829</v>
      </c>
      <c r="Z75" s="3" t="s">
        <v>64</v>
      </c>
      <c r="AA75" s="3" t="s">
        <v>905</v>
      </c>
      <c r="AB75" s="13">
        <v>41</v>
      </c>
    </row>
    <row r="76" spans="1:28" collapsed="1" x14ac:dyDescent="0.3">
      <c r="B76" s="154" t="s">
        <v>516</v>
      </c>
    </row>
    <row r="77" spans="1:28" ht="26.4" hidden="1" outlineLevel="1" x14ac:dyDescent="0.3">
      <c r="A77" s="19">
        <v>15</v>
      </c>
      <c r="B77" s="42" t="s">
        <v>198</v>
      </c>
      <c r="C77" s="3" t="s">
        <v>67</v>
      </c>
      <c r="D77" s="3" t="s">
        <v>73</v>
      </c>
      <c r="E77" s="17">
        <v>42993</v>
      </c>
      <c r="F77" s="18" t="s">
        <v>174</v>
      </c>
      <c r="G77" s="19" t="s">
        <v>26</v>
      </c>
      <c r="H77" s="19" t="s">
        <v>25</v>
      </c>
      <c r="I77" s="11" t="s">
        <v>30</v>
      </c>
      <c r="J77" s="14"/>
      <c r="K77" s="5"/>
      <c r="L77" s="5" t="s">
        <v>135</v>
      </c>
      <c r="M77" s="5"/>
      <c r="N77" s="5"/>
      <c r="O77" s="15"/>
      <c r="P77" s="12"/>
      <c r="Q77" s="5"/>
      <c r="R77" s="5"/>
      <c r="S77" s="19" t="s">
        <v>11</v>
      </c>
      <c r="T77" s="19"/>
      <c r="U77" s="19"/>
      <c r="V77" s="19"/>
      <c r="W77" s="19"/>
      <c r="X77" s="19"/>
      <c r="Y77" s="17">
        <v>44696</v>
      </c>
      <c r="Z77" s="3" t="s">
        <v>64</v>
      </c>
      <c r="AA77" s="3" t="s">
        <v>189</v>
      </c>
      <c r="AB77" s="13">
        <v>32</v>
      </c>
    </row>
    <row r="78" spans="1:28" collapsed="1" x14ac:dyDescent="0.3">
      <c r="B78" s="152" t="s">
        <v>198</v>
      </c>
    </row>
    <row r="79" spans="1:28" ht="26.4" hidden="1" outlineLevel="1" x14ac:dyDescent="0.3">
      <c r="A79" s="10">
        <v>25</v>
      </c>
      <c r="B79" s="43" t="s">
        <v>116</v>
      </c>
      <c r="C79" s="20" t="s">
        <v>67</v>
      </c>
      <c r="D79" s="3" t="s">
        <v>117</v>
      </c>
      <c r="E79" s="6">
        <v>43544</v>
      </c>
      <c r="F79" s="9" t="s">
        <v>112</v>
      </c>
      <c r="G79" s="10" t="s">
        <v>27</v>
      </c>
      <c r="H79" s="10" t="s">
        <v>25</v>
      </c>
      <c r="I79" s="11"/>
      <c r="J79" s="14"/>
      <c r="K79" s="5"/>
      <c r="L79" s="5"/>
      <c r="M79" s="5"/>
      <c r="N79" s="5"/>
      <c r="O79" s="15"/>
      <c r="P79" s="10"/>
      <c r="Q79" s="10"/>
      <c r="R79" s="10"/>
      <c r="S79" s="10"/>
      <c r="T79" s="10"/>
      <c r="U79" s="10"/>
      <c r="V79" s="10" t="s">
        <v>14</v>
      </c>
      <c r="W79" s="10"/>
      <c r="X79" s="10"/>
      <c r="Y79" s="6">
        <v>44709</v>
      </c>
      <c r="Z79" s="3" t="s">
        <v>64</v>
      </c>
      <c r="AA79" s="3" t="s">
        <v>65</v>
      </c>
      <c r="AB79" s="13">
        <v>64</v>
      </c>
    </row>
    <row r="80" spans="1:28" collapsed="1" x14ac:dyDescent="0.3">
      <c r="B80" s="163" t="s">
        <v>116</v>
      </c>
    </row>
    <row r="81" spans="1:28" ht="26.4" hidden="1" outlineLevel="1" x14ac:dyDescent="0.3">
      <c r="A81" s="60">
        <v>13</v>
      </c>
      <c r="B81" s="163" t="s">
        <v>824</v>
      </c>
      <c r="C81" s="57" t="s">
        <v>67</v>
      </c>
      <c r="D81" s="3" t="s">
        <v>795</v>
      </c>
      <c r="E81" s="61">
        <v>44067</v>
      </c>
      <c r="F81" s="62" t="s">
        <v>783</v>
      </c>
      <c r="G81" s="60" t="s">
        <v>26</v>
      </c>
      <c r="H81" s="60" t="s">
        <v>25</v>
      </c>
      <c r="I81" s="11"/>
      <c r="J81" s="14"/>
      <c r="K81" s="20"/>
      <c r="L81" s="20"/>
      <c r="M81" s="20"/>
      <c r="N81" s="20"/>
      <c r="O81" s="26"/>
      <c r="P81" s="60"/>
      <c r="Q81" s="60"/>
      <c r="R81" s="60"/>
      <c r="S81" s="60"/>
      <c r="T81" s="60"/>
      <c r="U81" s="60"/>
      <c r="V81" s="60" t="s">
        <v>14</v>
      </c>
      <c r="W81" s="60"/>
      <c r="X81" s="60"/>
      <c r="Y81" s="61">
        <v>44786</v>
      </c>
      <c r="Z81" s="4" t="s">
        <v>64</v>
      </c>
      <c r="AA81" s="3" t="s">
        <v>791</v>
      </c>
      <c r="AB81" s="13">
        <v>37</v>
      </c>
    </row>
    <row r="82" spans="1:28" ht="26.4" hidden="1" outlineLevel="1" x14ac:dyDescent="0.3">
      <c r="A82" s="74">
        <v>9</v>
      </c>
      <c r="B82" s="163" t="s">
        <v>824</v>
      </c>
      <c r="C82" s="20" t="s">
        <v>67</v>
      </c>
      <c r="D82" s="3" t="s">
        <v>795</v>
      </c>
      <c r="E82" s="76" t="s">
        <v>830</v>
      </c>
      <c r="F82" s="77">
        <v>6223420</v>
      </c>
      <c r="G82" s="74" t="s">
        <v>26</v>
      </c>
      <c r="H82" s="74" t="s">
        <v>25</v>
      </c>
      <c r="I82" s="11" t="s">
        <v>30</v>
      </c>
      <c r="J82" s="14"/>
      <c r="K82" s="20"/>
      <c r="L82" s="20"/>
      <c r="M82" s="20"/>
      <c r="N82" s="20"/>
      <c r="O82" s="26"/>
      <c r="P82" s="78"/>
      <c r="Q82" s="78"/>
      <c r="R82" s="78"/>
      <c r="S82" s="78" t="s">
        <v>11</v>
      </c>
      <c r="T82" s="78"/>
      <c r="U82" s="78"/>
      <c r="V82" s="78"/>
      <c r="W82" s="78"/>
      <c r="X82" s="78"/>
      <c r="Y82" s="79">
        <v>44787</v>
      </c>
      <c r="Z82" s="4" t="s">
        <v>64</v>
      </c>
      <c r="AA82" s="3" t="s">
        <v>838</v>
      </c>
      <c r="AB82" s="13">
        <v>24</v>
      </c>
    </row>
    <row r="83" spans="1:28" collapsed="1" x14ac:dyDescent="0.3">
      <c r="B83" s="163" t="s">
        <v>824</v>
      </c>
    </row>
    <row r="84" spans="1:28" ht="26.4" hidden="1" outlineLevel="1" x14ac:dyDescent="0.3">
      <c r="A84" s="10">
        <v>17</v>
      </c>
      <c r="B84" s="163" t="s">
        <v>122</v>
      </c>
      <c r="C84" s="20" t="s">
        <v>67</v>
      </c>
      <c r="D84" s="3" t="s">
        <v>264</v>
      </c>
      <c r="E84" s="6">
        <v>43611</v>
      </c>
      <c r="F84" s="9" t="s">
        <v>121</v>
      </c>
      <c r="G84" s="10" t="s">
        <v>26</v>
      </c>
      <c r="H84" s="10" t="s">
        <v>25</v>
      </c>
      <c r="I84" s="11" t="s">
        <v>30</v>
      </c>
      <c r="J84" s="14"/>
      <c r="K84" s="5"/>
      <c r="L84" s="5"/>
      <c r="M84" s="5"/>
      <c r="N84" s="5"/>
      <c r="O84" s="15"/>
      <c r="P84" s="10"/>
      <c r="Q84" s="10"/>
      <c r="R84" s="10"/>
      <c r="S84" s="10" t="s">
        <v>11</v>
      </c>
      <c r="T84" s="10"/>
      <c r="U84" s="10"/>
      <c r="V84" s="10"/>
      <c r="W84" s="10"/>
      <c r="X84" s="10"/>
      <c r="Y84" s="6">
        <v>44710</v>
      </c>
      <c r="Z84" s="3" t="s">
        <v>64</v>
      </c>
      <c r="AA84" s="3" t="s">
        <v>65</v>
      </c>
      <c r="AB84" s="13">
        <v>60</v>
      </c>
    </row>
    <row r="85" spans="1:28" collapsed="1" x14ac:dyDescent="0.3">
      <c r="B85" s="163" t="s">
        <v>122</v>
      </c>
    </row>
    <row r="86" spans="1:28" ht="26.4" hidden="1" outlineLevel="1" x14ac:dyDescent="0.3">
      <c r="A86" s="10">
        <v>16</v>
      </c>
      <c r="B86" s="163" t="s">
        <v>754</v>
      </c>
      <c r="C86" s="20" t="s">
        <v>67</v>
      </c>
      <c r="D86" s="3" t="s">
        <v>44</v>
      </c>
      <c r="E86" s="59">
        <v>43584</v>
      </c>
      <c r="F86" s="20">
        <v>4767152</v>
      </c>
      <c r="G86" s="20" t="s">
        <v>27</v>
      </c>
      <c r="H86" s="20" t="s">
        <v>25</v>
      </c>
      <c r="I86" s="11" t="s">
        <v>30</v>
      </c>
      <c r="J86" s="14"/>
      <c r="K86" s="20"/>
      <c r="L86" s="20"/>
      <c r="M86" s="20"/>
      <c r="N86" s="20"/>
      <c r="O86" s="26"/>
      <c r="P86" s="37"/>
      <c r="Q86" s="13"/>
      <c r="R86" s="13"/>
      <c r="S86" s="20" t="s">
        <v>11</v>
      </c>
      <c r="T86" s="20"/>
      <c r="U86" s="20"/>
      <c r="V86" s="20"/>
      <c r="W86" s="20"/>
      <c r="X86" s="20"/>
      <c r="Y86" s="24">
        <v>44765</v>
      </c>
      <c r="Z86" s="4" t="s">
        <v>64</v>
      </c>
      <c r="AA86" s="3" t="s">
        <v>749</v>
      </c>
      <c r="AB86" s="13">
        <v>35</v>
      </c>
    </row>
    <row r="87" spans="1:28" ht="26.4" hidden="1" outlineLevel="1" x14ac:dyDescent="0.3">
      <c r="A87" s="74">
        <v>14</v>
      </c>
      <c r="B87" s="163" t="s">
        <v>754</v>
      </c>
      <c r="C87" s="20" t="s">
        <v>67</v>
      </c>
      <c r="D87" s="3" t="s">
        <v>44</v>
      </c>
      <c r="E87" s="76" t="s">
        <v>832</v>
      </c>
      <c r="F87" s="77">
        <v>4767152</v>
      </c>
      <c r="G87" s="74" t="s">
        <v>27</v>
      </c>
      <c r="H87" s="74" t="s">
        <v>25</v>
      </c>
      <c r="I87" s="11" t="s">
        <v>30</v>
      </c>
      <c r="J87" s="14"/>
      <c r="K87" s="20"/>
      <c r="L87" s="20"/>
      <c r="M87" s="20"/>
      <c r="N87" s="20"/>
      <c r="O87" s="11"/>
      <c r="P87" s="78"/>
      <c r="Q87" s="78"/>
      <c r="R87" s="78"/>
      <c r="S87" s="78" t="s">
        <v>11</v>
      </c>
      <c r="T87" s="78"/>
      <c r="U87" s="78"/>
      <c r="V87" s="78"/>
      <c r="W87" s="78"/>
      <c r="X87" s="78"/>
      <c r="Y87" s="79">
        <v>44787</v>
      </c>
      <c r="Z87" s="4" t="s">
        <v>64</v>
      </c>
      <c r="AA87" s="3" t="s">
        <v>838</v>
      </c>
      <c r="AB87" s="13">
        <v>24</v>
      </c>
    </row>
    <row r="88" spans="1:28" collapsed="1" x14ac:dyDescent="0.3">
      <c r="B88" s="163" t="s">
        <v>754</v>
      </c>
    </row>
    <row r="89" spans="1:28" ht="26.4" hidden="1" outlineLevel="1" x14ac:dyDescent="0.3">
      <c r="A89" s="3">
        <v>14</v>
      </c>
      <c r="B89" s="163" t="s">
        <v>392</v>
      </c>
      <c r="C89" s="20" t="s">
        <v>67</v>
      </c>
      <c r="D89" s="3" t="s">
        <v>428</v>
      </c>
      <c r="E89" s="3" t="s">
        <v>410</v>
      </c>
      <c r="F89" s="3">
        <v>5584377</v>
      </c>
      <c r="G89" s="3" t="s">
        <v>27</v>
      </c>
      <c r="H89" s="3" t="s">
        <v>25</v>
      </c>
      <c r="I89" s="11"/>
      <c r="J89" s="14"/>
      <c r="K89" s="20"/>
      <c r="L89" s="20"/>
      <c r="M89" s="20"/>
      <c r="N89" s="20"/>
      <c r="O89" s="26"/>
      <c r="P89" s="3"/>
      <c r="Q89" s="3"/>
      <c r="R89" s="3"/>
      <c r="S89" s="3"/>
      <c r="T89" s="3"/>
      <c r="U89" s="3"/>
      <c r="V89" s="10" t="s">
        <v>14</v>
      </c>
      <c r="W89" s="3"/>
      <c r="X89" s="3"/>
      <c r="Y89" s="24">
        <v>44725</v>
      </c>
      <c r="Z89" s="4" t="s">
        <v>64</v>
      </c>
      <c r="AA89" s="3" t="s">
        <v>426</v>
      </c>
      <c r="AB89" s="13">
        <v>29</v>
      </c>
    </row>
    <row r="90" spans="1:28" ht="26.4" hidden="1" outlineLevel="1" x14ac:dyDescent="0.3">
      <c r="A90" s="74">
        <v>15</v>
      </c>
      <c r="B90" s="163" t="s">
        <v>392</v>
      </c>
      <c r="C90" s="20" t="s">
        <v>67</v>
      </c>
      <c r="D90" s="3" t="s">
        <v>428</v>
      </c>
      <c r="E90" s="76" t="s">
        <v>410</v>
      </c>
      <c r="F90" s="77">
        <v>5584377</v>
      </c>
      <c r="G90" s="74" t="s">
        <v>27</v>
      </c>
      <c r="H90" s="74" t="s">
        <v>25</v>
      </c>
      <c r="I90" s="11"/>
      <c r="J90" s="14"/>
      <c r="K90" s="20"/>
      <c r="L90" s="20"/>
      <c r="M90" s="20"/>
      <c r="N90" s="20"/>
      <c r="O90" s="11"/>
      <c r="P90" s="78"/>
      <c r="Q90" s="78"/>
      <c r="R90" s="78"/>
      <c r="S90" s="78"/>
      <c r="T90" s="78"/>
      <c r="U90" s="78"/>
      <c r="V90" s="78" t="s">
        <v>14</v>
      </c>
      <c r="W90" s="78"/>
      <c r="X90" s="78"/>
      <c r="Y90" s="79">
        <v>44787</v>
      </c>
      <c r="Z90" s="4" t="s">
        <v>64</v>
      </c>
      <c r="AA90" s="3" t="s">
        <v>838</v>
      </c>
      <c r="AB90" s="13">
        <v>24</v>
      </c>
    </row>
    <row r="91" spans="1:28" collapsed="1" x14ac:dyDescent="0.3">
      <c r="B91" s="163" t="s">
        <v>392</v>
      </c>
    </row>
    <row r="92" spans="1:28" ht="26.4" hidden="1" outlineLevel="1" x14ac:dyDescent="0.3">
      <c r="A92" s="49">
        <v>14</v>
      </c>
      <c r="B92" s="163" t="s">
        <v>520</v>
      </c>
      <c r="C92" s="20" t="s">
        <v>67</v>
      </c>
      <c r="D92" s="3" t="s">
        <v>73</v>
      </c>
      <c r="E92" s="56">
        <v>43215</v>
      </c>
      <c r="F92" s="49">
        <v>5332145</v>
      </c>
      <c r="G92" s="49" t="s">
        <v>27</v>
      </c>
      <c r="H92" s="49" t="s">
        <v>25</v>
      </c>
      <c r="I92" s="11" t="s">
        <v>30</v>
      </c>
      <c r="J92" s="14"/>
      <c r="K92" s="20"/>
      <c r="L92" s="20" t="s">
        <v>135</v>
      </c>
      <c r="M92" s="20"/>
      <c r="N92" s="20"/>
      <c r="O92" s="26"/>
      <c r="P92" s="49"/>
      <c r="Q92" s="49"/>
      <c r="R92" s="49"/>
      <c r="S92" s="49" t="s">
        <v>11</v>
      </c>
      <c r="T92" s="49"/>
      <c r="U92" s="49"/>
      <c r="V92" s="49"/>
      <c r="W92" s="49"/>
      <c r="X92" s="49"/>
      <c r="Y92" s="56">
        <v>44759</v>
      </c>
      <c r="Z92" s="4" t="s">
        <v>64</v>
      </c>
      <c r="AA92" s="3" t="s">
        <v>730</v>
      </c>
      <c r="AB92" s="13">
        <v>26</v>
      </c>
    </row>
    <row r="93" spans="1:28" collapsed="1" x14ac:dyDescent="0.3">
      <c r="B93" s="163" t="s">
        <v>520</v>
      </c>
    </row>
    <row r="94" spans="1:28" ht="26.4" hidden="1" outlineLevel="1" x14ac:dyDescent="0.3">
      <c r="A94" s="46">
        <v>13</v>
      </c>
      <c r="B94" s="163" t="s">
        <v>909</v>
      </c>
      <c r="C94" s="20" t="s">
        <v>67</v>
      </c>
      <c r="D94" s="3" t="s">
        <v>910</v>
      </c>
      <c r="E94" s="47">
        <v>43451</v>
      </c>
      <c r="F94" s="48" t="s">
        <v>889</v>
      </c>
      <c r="G94" s="46" t="s">
        <v>26</v>
      </c>
      <c r="H94" s="46" t="s">
        <v>25</v>
      </c>
      <c r="I94" s="11" t="s">
        <v>30</v>
      </c>
      <c r="J94" s="14"/>
      <c r="K94" s="20"/>
      <c r="L94" s="20"/>
      <c r="M94" s="20"/>
      <c r="N94" s="20"/>
      <c r="O94" s="26"/>
      <c r="P94" s="46"/>
      <c r="Q94" s="46"/>
      <c r="R94" s="46"/>
      <c r="S94" s="46" t="s">
        <v>11</v>
      </c>
      <c r="T94" s="46"/>
      <c r="U94" s="46"/>
      <c r="V94" s="46"/>
      <c r="W94" s="46"/>
      <c r="X94" s="46"/>
      <c r="Y94" s="47">
        <v>44828</v>
      </c>
      <c r="Z94" s="3" t="s">
        <v>64</v>
      </c>
      <c r="AA94" s="3" t="s">
        <v>905</v>
      </c>
      <c r="AB94" s="13">
        <v>50</v>
      </c>
    </row>
    <row r="95" spans="1:28" collapsed="1" x14ac:dyDescent="0.3">
      <c r="B95" s="163" t="s">
        <v>909</v>
      </c>
    </row>
    <row r="96" spans="1:28" hidden="1" outlineLevel="1" x14ac:dyDescent="0.3">
      <c r="A96" s="10">
        <v>10</v>
      </c>
      <c r="B96" s="163" t="s">
        <v>514</v>
      </c>
      <c r="C96" s="20" t="s">
        <v>67</v>
      </c>
      <c r="D96" s="3" t="s">
        <v>41</v>
      </c>
      <c r="E96" s="6" t="s">
        <v>421</v>
      </c>
      <c r="F96" s="9" t="s">
        <v>462</v>
      </c>
      <c r="G96" s="10" t="s">
        <v>26</v>
      </c>
      <c r="H96" s="10" t="s">
        <v>25</v>
      </c>
      <c r="I96" s="11"/>
      <c r="J96" s="14"/>
      <c r="K96" s="20"/>
      <c r="L96" s="20"/>
      <c r="M96" s="20"/>
      <c r="N96" s="20"/>
      <c r="O96" s="26"/>
      <c r="P96" s="10"/>
      <c r="Q96" s="10"/>
      <c r="R96" s="10"/>
      <c r="S96" s="10"/>
      <c r="T96" s="10"/>
      <c r="U96" s="10"/>
      <c r="V96" s="10" t="s">
        <v>14</v>
      </c>
      <c r="W96" s="10"/>
      <c r="X96" s="10"/>
      <c r="Y96" s="6" t="s">
        <v>508</v>
      </c>
      <c r="Z96" s="3" t="s">
        <v>8</v>
      </c>
      <c r="AA96" s="3" t="s">
        <v>509</v>
      </c>
      <c r="AB96" s="13">
        <v>39</v>
      </c>
    </row>
    <row r="97" spans="1:28" collapsed="1" x14ac:dyDescent="0.3">
      <c r="B97" s="163" t="s">
        <v>514</v>
      </c>
    </row>
    <row r="98" spans="1:28" hidden="1" outlineLevel="1" x14ac:dyDescent="0.3">
      <c r="A98" s="10">
        <v>17</v>
      </c>
      <c r="B98" s="163" t="s">
        <v>519</v>
      </c>
      <c r="C98" s="20" t="s">
        <v>67</v>
      </c>
      <c r="D98" s="3" t="s">
        <v>73</v>
      </c>
      <c r="E98" s="6" t="s">
        <v>472</v>
      </c>
      <c r="F98" s="9" t="s">
        <v>473</v>
      </c>
      <c r="G98" s="10" t="s">
        <v>27</v>
      </c>
      <c r="H98" s="10" t="s">
        <v>25</v>
      </c>
      <c r="I98" s="11"/>
      <c r="J98" s="14"/>
      <c r="K98" s="20"/>
      <c r="L98" s="20"/>
      <c r="M98" s="20"/>
      <c r="N98" s="20"/>
      <c r="O98" s="26"/>
      <c r="P98" s="10"/>
      <c r="Q98" s="10"/>
      <c r="R98" s="10"/>
      <c r="S98" s="10"/>
      <c r="T98" s="10"/>
      <c r="U98" s="10"/>
      <c r="V98" s="10" t="s">
        <v>14</v>
      </c>
      <c r="W98" s="10"/>
      <c r="X98" s="10"/>
      <c r="Y98" s="6" t="s">
        <v>508</v>
      </c>
      <c r="Z98" s="3" t="s">
        <v>8</v>
      </c>
      <c r="AA98" s="3" t="s">
        <v>509</v>
      </c>
      <c r="AB98" s="13">
        <v>39</v>
      </c>
    </row>
    <row r="99" spans="1:28" collapsed="1" x14ac:dyDescent="0.3">
      <c r="B99" s="163" t="s">
        <v>519</v>
      </c>
    </row>
    <row r="100" spans="1:28" ht="26.4" hidden="1" outlineLevel="1" x14ac:dyDescent="0.3">
      <c r="A100" s="19">
        <v>17</v>
      </c>
      <c r="B100" s="163" t="s">
        <v>199</v>
      </c>
      <c r="C100" s="3" t="s">
        <v>67</v>
      </c>
      <c r="D100" s="3" t="s">
        <v>77</v>
      </c>
      <c r="E100" s="17">
        <v>42731</v>
      </c>
      <c r="F100" s="18" t="s">
        <v>175</v>
      </c>
      <c r="G100" s="19" t="s">
        <v>27</v>
      </c>
      <c r="H100" s="19" t="s">
        <v>25</v>
      </c>
      <c r="I100" s="11" t="s">
        <v>30</v>
      </c>
      <c r="J100" s="14"/>
      <c r="K100" s="5"/>
      <c r="L100" s="5"/>
      <c r="M100" s="5"/>
      <c r="N100" s="5"/>
      <c r="O100" s="15"/>
      <c r="P100" s="12"/>
      <c r="Q100" s="5"/>
      <c r="R100" s="5"/>
      <c r="S100" s="19" t="s">
        <v>11</v>
      </c>
      <c r="T100" s="19"/>
      <c r="U100" s="19"/>
      <c r="V100" s="19"/>
      <c r="W100" s="19"/>
      <c r="X100" s="19"/>
      <c r="Y100" s="17">
        <v>44696</v>
      </c>
      <c r="Z100" s="3" t="s">
        <v>64</v>
      </c>
      <c r="AA100" s="3" t="s">
        <v>189</v>
      </c>
      <c r="AB100" s="13">
        <v>32</v>
      </c>
    </row>
    <row r="101" spans="1:28" collapsed="1" x14ac:dyDescent="0.3">
      <c r="B101" s="163" t="s">
        <v>199</v>
      </c>
    </row>
    <row r="102" spans="1:28" ht="26.4" hidden="1" outlineLevel="1" x14ac:dyDescent="0.3">
      <c r="A102" s="19">
        <v>16</v>
      </c>
      <c r="B102" s="163" t="s">
        <v>105</v>
      </c>
      <c r="C102" s="3" t="s">
        <v>67</v>
      </c>
      <c r="D102" s="3" t="s">
        <v>73</v>
      </c>
      <c r="E102" s="17">
        <v>43380</v>
      </c>
      <c r="F102" s="18" t="s">
        <v>107</v>
      </c>
      <c r="G102" s="19" t="s">
        <v>53</v>
      </c>
      <c r="H102" s="19" t="s">
        <v>25</v>
      </c>
      <c r="I102" s="11" t="s">
        <v>30</v>
      </c>
      <c r="J102" s="14"/>
      <c r="K102" s="5"/>
      <c r="L102" s="5"/>
      <c r="M102" s="5"/>
      <c r="N102" s="5"/>
      <c r="O102" s="15"/>
      <c r="P102" s="12"/>
      <c r="Q102" s="5"/>
      <c r="R102" s="5"/>
      <c r="S102" s="19" t="s">
        <v>11</v>
      </c>
      <c r="T102" s="19"/>
      <c r="U102" s="19"/>
      <c r="V102" s="19"/>
      <c r="W102" s="19"/>
      <c r="X102" s="19"/>
      <c r="Y102" s="17">
        <v>44696</v>
      </c>
      <c r="Z102" s="3" t="s">
        <v>64</v>
      </c>
      <c r="AA102" s="3" t="s">
        <v>189</v>
      </c>
      <c r="AB102" s="13">
        <v>32</v>
      </c>
    </row>
    <row r="103" spans="1:28" collapsed="1" x14ac:dyDescent="0.3">
      <c r="B103" s="163" t="s">
        <v>105</v>
      </c>
    </row>
    <row r="104" spans="1:28" ht="26.4" hidden="1" outlineLevel="1" x14ac:dyDescent="0.3">
      <c r="A104" s="46">
        <v>11</v>
      </c>
      <c r="B104" s="163" t="s">
        <v>575</v>
      </c>
      <c r="C104" s="20" t="s">
        <v>67</v>
      </c>
      <c r="D104" s="3" t="s">
        <v>429</v>
      </c>
      <c r="E104" s="47">
        <v>43584</v>
      </c>
      <c r="F104" s="48" t="s">
        <v>553</v>
      </c>
      <c r="G104" s="46" t="s">
        <v>53</v>
      </c>
      <c r="H104" s="46" t="s">
        <v>25</v>
      </c>
      <c r="I104" s="11"/>
      <c r="J104" s="14"/>
      <c r="K104" s="20"/>
      <c r="L104" s="20"/>
      <c r="M104" s="20"/>
      <c r="N104" s="20"/>
      <c r="O104" s="26"/>
      <c r="P104" s="46"/>
      <c r="Q104" s="46"/>
      <c r="R104" s="46"/>
      <c r="S104" s="46" t="s">
        <v>11</v>
      </c>
      <c r="T104" s="46"/>
      <c r="U104" s="46"/>
      <c r="V104" s="46"/>
      <c r="W104" s="46"/>
      <c r="X104" s="46"/>
      <c r="Y104" s="47">
        <v>44913</v>
      </c>
      <c r="Z104" s="3" t="s">
        <v>11</v>
      </c>
      <c r="AA104" s="3" t="s">
        <v>749</v>
      </c>
      <c r="AB104" s="13">
        <v>29</v>
      </c>
    </row>
    <row r="105" spans="1:28" collapsed="1" x14ac:dyDescent="0.3">
      <c r="B105" s="163" t="s">
        <v>575</v>
      </c>
    </row>
    <row r="106" spans="1:28" ht="26.4" hidden="1" outlineLevel="1" x14ac:dyDescent="0.3">
      <c r="A106" s="46">
        <v>8</v>
      </c>
      <c r="B106" s="163" t="s">
        <v>571</v>
      </c>
      <c r="C106" s="20" t="s">
        <v>67</v>
      </c>
      <c r="D106" s="3" t="s">
        <v>429</v>
      </c>
      <c r="E106" s="47">
        <v>44007</v>
      </c>
      <c r="F106" s="48" t="s">
        <v>549</v>
      </c>
      <c r="G106" s="46" t="s">
        <v>26</v>
      </c>
      <c r="H106" s="46" t="s">
        <v>25</v>
      </c>
      <c r="I106" s="11"/>
      <c r="J106" s="14"/>
      <c r="K106" s="20"/>
      <c r="L106" s="20"/>
      <c r="M106" s="20"/>
      <c r="N106" s="20"/>
      <c r="O106" s="26"/>
      <c r="P106" s="46"/>
      <c r="Q106" s="46"/>
      <c r="R106" s="46"/>
      <c r="S106" s="46" t="s">
        <v>11</v>
      </c>
      <c r="T106" s="46"/>
      <c r="U106" s="46"/>
      <c r="V106" s="46"/>
      <c r="W106" s="46"/>
      <c r="X106" s="46"/>
      <c r="Y106" s="47">
        <v>44913</v>
      </c>
      <c r="Z106" s="3" t="s">
        <v>11</v>
      </c>
      <c r="AA106" s="3" t="s">
        <v>749</v>
      </c>
      <c r="AB106" s="13">
        <v>29</v>
      </c>
    </row>
    <row r="107" spans="1:28" collapsed="1" x14ac:dyDescent="0.3">
      <c r="B107" s="163" t="s">
        <v>571</v>
      </c>
    </row>
    <row r="108" spans="1:28" ht="26.4" hidden="1" outlineLevel="1" x14ac:dyDescent="0.3">
      <c r="A108" s="3">
        <v>10</v>
      </c>
      <c r="B108" s="163" t="s">
        <v>391</v>
      </c>
      <c r="C108" s="20" t="s">
        <v>67</v>
      </c>
      <c r="D108" s="3" t="s">
        <v>427</v>
      </c>
      <c r="E108" s="3" t="s">
        <v>406</v>
      </c>
      <c r="F108" s="3">
        <v>6092059</v>
      </c>
      <c r="G108" s="3" t="s">
        <v>26</v>
      </c>
      <c r="H108" s="3" t="s">
        <v>25</v>
      </c>
      <c r="I108" s="11"/>
      <c r="J108" s="14"/>
      <c r="K108" s="20"/>
      <c r="L108" s="20"/>
      <c r="M108" s="20"/>
      <c r="N108" s="20"/>
      <c r="O108" s="26"/>
      <c r="P108" s="3"/>
      <c r="Q108" s="3"/>
      <c r="R108" s="3"/>
      <c r="S108" s="3"/>
      <c r="T108" s="3"/>
      <c r="U108" s="3"/>
      <c r="V108" s="10" t="s">
        <v>14</v>
      </c>
      <c r="W108" s="3"/>
      <c r="X108" s="3"/>
      <c r="Y108" s="24">
        <v>44725</v>
      </c>
      <c r="Z108" s="4" t="s">
        <v>64</v>
      </c>
      <c r="AA108" s="3" t="s">
        <v>426</v>
      </c>
      <c r="AB108" s="13">
        <v>29</v>
      </c>
    </row>
    <row r="109" spans="1:28" collapsed="1" x14ac:dyDescent="0.3">
      <c r="B109" s="163" t="s">
        <v>391</v>
      </c>
    </row>
    <row r="110" spans="1:28" hidden="1" outlineLevel="1" x14ac:dyDescent="0.3">
      <c r="A110" s="10">
        <v>13</v>
      </c>
      <c r="B110" s="163" t="s">
        <v>536</v>
      </c>
      <c r="C110" s="20" t="s">
        <v>67</v>
      </c>
      <c r="D110" s="3" t="s">
        <v>576</v>
      </c>
      <c r="E110" s="6">
        <v>43376</v>
      </c>
      <c r="F110" s="9" t="s">
        <v>554</v>
      </c>
      <c r="G110" s="10" t="s">
        <v>27</v>
      </c>
      <c r="H110" s="10" t="s">
        <v>25</v>
      </c>
      <c r="I110" s="30" t="s">
        <v>30</v>
      </c>
      <c r="J110" s="14"/>
      <c r="K110" s="20"/>
      <c r="L110" s="20" t="s">
        <v>135</v>
      </c>
      <c r="M110" s="20"/>
      <c r="N110" s="20"/>
      <c r="O110" s="26"/>
      <c r="P110" s="10"/>
      <c r="Q110" s="10"/>
      <c r="R110" s="10"/>
      <c r="S110" s="10" t="s">
        <v>11</v>
      </c>
      <c r="T110" s="10"/>
      <c r="U110" s="10"/>
      <c r="V110" s="10"/>
      <c r="W110" s="10"/>
      <c r="X110" s="10"/>
      <c r="Y110" s="6">
        <v>44730</v>
      </c>
      <c r="Z110" s="3" t="s">
        <v>11</v>
      </c>
      <c r="AA110" s="3" t="s">
        <v>566</v>
      </c>
      <c r="AB110" s="13">
        <v>28</v>
      </c>
    </row>
    <row r="111" spans="1:28" collapsed="1" x14ac:dyDescent="0.3">
      <c r="B111" s="163" t="s">
        <v>536</v>
      </c>
    </row>
    <row r="112" spans="1:28" ht="26.4" hidden="1" outlineLevel="1" x14ac:dyDescent="0.3">
      <c r="A112" s="10">
        <v>7</v>
      </c>
      <c r="B112" s="163" t="s">
        <v>379</v>
      </c>
      <c r="C112" s="20" t="s">
        <v>67</v>
      </c>
      <c r="D112" s="3" t="s">
        <v>380</v>
      </c>
      <c r="E112" s="6">
        <v>43214</v>
      </c>
      <c r="F112" s="9" t="s">
        <v>366</v>
      </c>
      <c r="G112" s="10" t="s">
        <v>27</v>
      </c>
      <c r="H112" s="10" t="s">
        <v>25</v>
      </c>
      <c r="I112" s="11"/>
      <c r="J112" s="14"/>
      <c r="K112" s="20"/>
      <c r="L112" s="20" t="s">
        <v>135</v>
      </c>
      <c r="M112" s="20"/>
      <c r="N112" s="20"/>
      <c r="O112" s="26"/>
      <c r="P112" s="10"/>
      <c r="Q112" s="10"/>
      <c r="R112" s="10"/>
      <c r="S112" s="10" t="s">
        <v>11</v>
      </c>
      <c r="T112" s="10"/>
      <c r="U112" s="10"/>
      <c r="V112" s="10"/>
      <c r="W112" s="10"/>
      <c r="X112" s="10"/>
      <c r="Y112" s="6">
        <v>44723</v>
      </c>
      <c r="Z112" s="4" t="s">
        <v>64</v>
      </c>
      <c r="AA112" s="3" t="s">
        <v>374</v>
      </c>
      <c r="AB112" s="13">
        <v>14</v>
      </c>
    </row>
    <row r="113" spans="1:28" collapsed="1" x14ac:dyDescent="0.3">
      <c r="B113" s="163" t="s">
        <v>379</v>
      </c>
    </row>
    <row r="114" spans="1:28" ht="26.4" hidden="1" outlineLevel="1" x14ac:dyDescent="0.3">
      <c r="A114" s="49">
        <v>12</v>
      </c>
      <c r="B114" s="163" t="s">
        <v>719</v>
      </c>
      <c r="C114" s="20" t="s">
        <v>67</v>
      </c>
      <c r="D114" s="3" t="s">
        <v>81</v>
      </c>
      <c r="E114" s="56">
        <v>43586</v>
      </c>
      <c r="F114" s="49">
        <v>5685193</v>
      </c>
      <c r="G114" s="49" t="s">
        <v>26</v>
      </c>
      <c r="H114" s="49" t="s">
        <v>25</v>
      </c>
      <c r="I114" s="11" t="s">
        <v>30</v>
      </c>
      <c r="J114" s="14"/>
      <c r="K114" s="20"/>
      <c r="L114" s="20"/>
      <c r="M114" s="20"/>
      <c r="N114" s="20"/>
      <c r="O114" s="26"/>
      <c r="P114" s="49"/>
      <c r="Q114" s="49"/>
      <c r="R114" s="49"/>
      <c r="S114" s="49" t="s">
        <v>11</v>
      </c>
      <c r="T114" s="49"/>
      <c r="U114" s="49"/>
      <c r="V114" s="49"/>
      <c r="W114" s="49"/>
      <c r="X114" s="49"/>
      <c r="Y114" s="56">
        <v>44759</v>
      </c>
      <c r="Z114" s="4" t="s">
        <v>64</v>
      </c>
      <c r="AA114" s="3" t="s">
        <v>730</v>
      </c>
      <c r="AB114" s="13">
        <v>26</v>
      </c>
    </row>
    <row r="115" spans="1:28" collapsed="1" x14ac:dyDescent="0.3">
      <c r="B115" s="163" t="s">
        <v>719</v>
      </c>
    </row>
    <row r="116" spans="1:28" hidden="1" outlineLevel="1" x14ac:dyDescent="0.3">
      <c r="A116" s="46">
        <v>9</v>
      </c>
      <c r="B116" s="163" t="s">
        <v>867</v>
      </c>
      <c r="C116" s="57" t="s">
        <v>67</v>
      </c>
      <c r="D116" s="3" t="s">
        <v>517</v>
      </c>
      <c r="E116" s="47">
        <v>43232</v>
      </c>
      <c r="F116" s="48" t="s">
        <v>853</v>
      </c>
      <c r="G116" s="46" t="s">
        <v>27</v>
      </c>
      <c r="H116" s="46" t="s">
        <v>25</v>
      </c>
      <c r="I116" s="11"/>
      <c r="J116" s="14"/>
      <c r="K116" s="20"/>
      <c r="L116" s="20"/>
      <c r="M116" s="20"/>
      <c r="N116" s="20"/>
      <c r="O116" s="26"/>
      <c r="P116" s="46"/>
      <c r="Q116" s="46"/>
      <c r="R116" s="46"/>
      <c r="S116" s="46" t="s">
        <v>11</v>
      </c>
      <c r="T116" s="46"/>
      <c r="U116" s="46"/>
      <c r="V116" s="46"/>
      <c r="W116" s="46"/>
      <c r="X116" s="46"/>
      <c r="Y116" s="47">
        <v>44822</v>
      </c>
      <c r="Z116" s="3" t="s">
        <v>11</v>
      </c>
      <c r="AA116" s="3" t="s">
        <v>865</v>
      </c>
      <c r="AB116" s="13">
        <v>24</v>
      </c>
    </row>
    <row r="117" spans="1:28" collapsed="1" x14ac:dyDescent="0.3">
      <c r="B117" s="163" t="s">
        <v>867</v>
      </c>
    </row>
    <row r="118" spans="1:28" ht="26.4" hidden="1" outlineLevel="1" x14ac:dyDescent="0.3">
      <c r="A118" s="46">
        <v>5</v>
      </c>
      <c r="B118" s="163" t="s">
        <v>572</v>
      </c>
      <c r="C118" s="20" t="s">
        <v>67</v>
      </c>
      <c r="D118" s="3" t="s">
        <v>573</v>
      </c>
      <c r="E118" s="47">
        <v>43817</v>
      </c>
      <c r="F118" s="48" t="s">
        <v>550</v>
      </c>
      <c r="G118" s="46" t="s">
        <v>26</v>
      </c>
      <c r="H118" s="46" t="s">
        <v>25</v>
      </c>
      <c r="I118" s="11" t="s">
        <v>30</v>
      </c>
      <c r="J118" s="14"/>
      <c r="K118" s="20"/>
      <c r="L118" s="20" t="s">
        <v>135</v>
      </c>
      <c r="M118" s="20"/>
      <c r="N118" s="20"/>
      <c r="O118" s="26"/>
      <c r="P118" s="37"/>
      <c r="Q118" s="13"/>
      <c r="R118" s="13"/>
      <c r="S118" s="46" t="s">
        <v>11</v>
      </c>
      <c r="T118" s="46"/>
      <c r="U118" s="46"/>
      <c r="V118" s="46"/>
      <c r="W118" s="46"/>
      <c r="X118" s="46"/>
      <c r="Y118" s="47">
        <v>44882</v>
      </c>
      <c r="Z118" s="3" t="s">
        <v>11</v>
      </c>
      <c r="AA118" s="3" t="s">
        <v>749</v>
      </c>
      <c r="AB118" s="13">
        <v>21</v>
      </c>
    </row>
    <row r="119" spans="1:28" collapsed="1" x14ac:dyDescent="0.3">
      <c r="B119" s="163" t="s">
        <v>572</v>
      </c>
    </row>
    <row r="120" spans="1:28" hidden="1" outlineLevel="1" x14ac:dyDescent="0.3">
      <c r="A120" s="35">
        <v>7</v>
      </c>
      <c r="B120" s="163" t="s">
        <v>607</v>
      </c>
      <c r="C120" s="20" t="s">
        <v>67</v>
      </c>
      <c r="D120" s="3" t="s">
        <v>636</v>
      </c>
      <c r="E120" s="20" t="s">
        <v>618</v>
      </c>
      <c r="F120" s="20" t="s">
        <v>619</v>
      </c>
      <c r="G120" s="20" t="s">
        <v>27</v>
      </c>
      <c r="H120" s="10" t="s">
        <v>25</v>
      </c>
      <c r="I120" s="30" t="s">
        <v>30</v>
      </c>
      <c r="J120" s="14"/>
      <c r="K120" s="20"/>
      <c r="L120" s="20"/>
      <c r="M120" s="20"/>
      <c r="N120" s="20"/>
      <c r="O120" s="26"/>
      <c r="P120" s="37"/>
      <c r="Q120" s="13"/>
      <c r="R120" s="13"/>
      <c r="S120" s="13" t="s">
        <v>11</v>
      </c>
      <c r="T120" s="13"/>
      <c r="U120" s="13"/>
      <c r="V120" s="13"/>
      <c r="W120" s="13"/>
      <c r="X120" s="13"/>
      <c r="Y120" s="13" t="s">
        <v>634</v>
      </c>
      <c r="Z120" s="3" t="s">
        <v>11</v>
      </c>
      <c r="AA120" s="3" t="s">
        <v>635</v>
      </c>
      <c r="AB120" s="13">
        <v>17</v>
      </c>
    </row>
    <row r="121" spans="1:28" collapsed="1" x14ac:dyDescent="0.3">
      <c r="B121" s="163" t="s">
        <v>607</v>
      </c>
    </row>
    <row r="122" spans="1:28" ht="26.4" hidden="1" outlineLevel="1" x14ac:dyDescent="0.3">
      <c r="A122" s="10">
        <v>3</v>
      </c>
      <c r="B122" s="163" t="s">
        <v>969</v>
      </c>
      <c r="C122" s="20" t="s">
        <v>67</v>
      </c>
      <c r="D122" s="3" t="s">
        <v>44</v>
      </c>
      <c r="E122" s="6">
        <v>43665</v>
      </c>
      <c r="F122" s="9" t="s">
        <v>362</v>
      </c>
      <c r="G122" s="10" t="s">
        <v>26</v>
      </c>
      <c r="H122" s="10" t="s">
        <v>25</v>
      </c>
      <c r="I122" s="30" t="s">
        <v>30</v>
      </c>
      <c r="J122" s="14"/>
      <c r="K122" s="20"/>
      <c r="L122" s="20"/>
      <c r="M122" s="20"/>
      <c r="N122" s="20"/>
      <c r="O122" s="26"/>
      <c r="P122" s="10"/>
      <c r="Q122" s="10"/>
      <c r="R122" s="10"/>
      <c r="S122" s="10" t="s">
        <v>11</v>
      </c>
      <c r="T122" s="10"/>
      <c r="U122" s="10"/>
      <c r="V122" s="10"/>
      <c r="W122" s="10"/>
      <c r="X122" s="10"/>
      <c r="Y122" s="6">
        <v>44723</v>
      </c>
      <c r="Z122" s="4" t="s">
        <v>64</v>
      </c>
      <c r="AA122" s="3" t="s">
        <v>374</v>
      </c>
      <c r="AB122" s="13">
        <v>14</v>
      </c>
    </row>
    <row r="123" spans="1:28" collapsed="1" x14ac:dyDescent="0.3">
      <c r="B123" s="163" t="s">
        <v>969</v>
      </c>
    </row>
    <row r="124" spans="1:28" ht="26.4" hidden="1" outlineLevel="1" x14ac:dyDescent="0.3">
      <c r="A124" s="10">
        <v>8</v>
      </c>
      <c r="B124" s="163" t="s">
        <v>357</v>
      </c>
      <c r="C124" s="20" t="s">
        <v>67</v>
      </c>
      <c r="D124" s="3" t="s">
        <v>381</v>
      </c>
      <c r="E124" s="6">
        <v>42850</v>
      </c>
      <c r="F124" s="9" t="s">
        <v>367</v>
      </c>
      <c r="G124" s="10" t="s">
        <v>27</v>
      </c>
      <c r="H124" s="10" t="s">
        <v>25</v>
      </c>
      <c r="I124" s="11"/>
      <c r="J124" s="14"/>
      <c r="K124" s="20"/>
      <c r="L124" s="20"/>
      <c r="M124" s="20"/>
      <c r="N124" s="20"/>
      <c r="O124" s="26"/>
      <c r="P124" s="10"/>
      <c r="Q124" s="10"/>
      <c r="R124" s="10"/>
      <c r="S124" s="10"/>
      <c r="T124" s="10"/>
      <c r="U124" s="10"/>
      <c r="V124" s="10" t="s">
        <v>14</v>
      </c>
      <c r="W124" s="10"/>
      <c r="X124" s="10"/>
      <c r="Y124" s="6">
        <v>44723</v>
      </c>
      <c r="Z124" s="4" t="s">
        <v>64</v>
      </c>
      <c r="AA124" s="3" t="s">
        <v>374</v>
      </c>
      <c r="AB124" s="13">
        <v>14</v>
      </c>
    </row>
    <row r="125" spans="1:28" collapsed="1" x14ac:dyDescent="0.3">
      <c r="B125" s="163" t="s">
        <v>357</v>
      </c>
    </row>
    <row r="126" spans="1:28" ht="26.4" hidden="1" outlineLevel="1" x14ac:dyDescent="0.3">
      <c r="A126" s="10">
        <v>2</v>
      </c>
      <c r="B126" s="163" t="s">
        <v>375</v>
      </c>
      <c r="C126" s="20" t="s">
        <v>67</v>
      </c>
      <c r="D126" s="3" t="s">
        <v>44</v>
      </c>
      <c r="E126" s="6">
        <v>44023</v>
      </c>
      <c r="F126" s="9" t="s">
        <v>361</v>
      </c>
      <c r="G126" s="10" t="s">
        <v>24</v>
      </c>
      <c r="H126" s="10" t="s">
        <v>25</v>
      </c>
      <c r="I126" s="30" t="s">
        <v>30</v>
      </c>
      <c r="J126" s="14"/>
      <c r="K126" s="20"/>
      <c r="L126" s="20"/>
      <c r="M126" s="20"/>
      <c r="N126" s="20"/>
      <c r="O126" s="26"/>
      <c r="P126" s="10"/>
      <c r="Q126" s="10"/>
      <c r="R126" s="10"/>
      <c r="S126" s="10" t="s">
        <v>11</v>
      </c>
      <c r="T126" s="10"/>
      <c r="U126" s="10"/>
      <c r="V126" s="10"/>
      <c r="W126" s="10"/>
      <c r="X126" s="10"/>
      <c r="Y126" s="6">
        <v>44723</v>
      </c>
      <c r="Z126" s="4" t="s">
        <v>64</v>
      </c>
      <c r="AA126" s="3" t="s">
        <v>374</v>
      </c>
      <c r="AB126" s="13">
        <v>14</v>
      </c>
    </row>
    <row r="127" spans="1:28" collapsed="1" x14ac:dyDescent="0.3">
      <c r="B127" s="163" t="s">
        <v>375</v>
      </c>
    </row>
    <row r="128" spans="1:28" ht="26.4" hidden="1" outlineLevel="1" x14ac:dyDescent="0.3">
      <c r="A128" s="10">
        <v>6</v>
      </c>
      <c r="B128" s="163" t="s">
        <v>967</v>
      </c>
      <c r="C128" s="20" t="s">
        <v>67</v>
      </c>
      <c r="D128" s="3" t="s">
        <v>378</v>
      </c>
      <c r="E128" s="6">
        <v>43567</v>
      </c>
      <c r="F128" s="9" t="s">
        <v>365</v>
      </c>
      <c r="G128" s="10" t="s">
        <v>53</v>
      </c>
      <c r="H128" s="10" t="s">
        <v>25</v>
      </c>
      <c r="I128" s="30" t="s">
        <v>30</v>
      </c>
      <c r="J128" s="14"/>
      <c r="K128" s="20"/>
      <c r="L128" s="20"/>
      <c r="M128" s="20"/>
      <c r="N128" s="20"/>
      <c r="O128" s="26"/>
      <c r="P128" s="10"/>
      <c r="Q128" s="10"/>
      <c r="R128" s="10"/>
      <c r="S128" s="10" t="s">
        <v>11</v>
      </c>
      <c r="T128" s="10"/>
      <c r="U128" s="10"/>
      <c r="V128" s="10"/>
      <c r="W128" s="10"/>
      <c r="X128" s="10"/>
      <c r="Y128" s="6">
        <v>44723</v>
      </c>
      <c r="Z128" s="4" t="s">
        <v>64</v>
      </c>
      <c r="AA128" s="3" t="s">
        <v>374</v>
      </c>
      <c r="AB128" s="13">
        <v>14</v>
      </c>
    </row>
    <row r="129" spans="1:28" collapsed="1" x14ac:dyDescent="0.3">
      <c r="B129" s="163" t="s">
        <v>967</v>
      </c>
    </row>
    <row r="130" spans="1:28" hidden="1" outlineLevel="1" x14ac:dyDescent="0.3">
      <c r="A130" s="19">
        <v>4</v>
      </c>
      <c r="B130" s="163" t="s">
        <v>292</v>
      </c>
      <c r="C130" s="20" t="s">
        <v>67</v>
      </c>
      <c r="D130" s="3" t="s">
        <v>316</v>
      </c>
      <c r="E130" s="17">
        <v>42720</v>
      </c>
      <c r="F130" s="18" t="s">
        <v>304</v>
      </c>
      <c r="G130" s="19" t="s">
        <v>27</v>
      </c>
      <c r="H130" s="19" t="s">
        <v>25</v>
      </c>
      <c r="I130" s="30" t="s">
        <v>30</v>
      </c>
      <c r="J130" s="14"/>
      <c r="K130" s="20"/>
      <c r="L130" s="20"/>
      <c r="M130" s="20"/>
      <c r="N130" s="20"/>
      <c r="O130" s="26"/>
      <c r="P130" s="19"/>
      <c r="Q130" s="19"/>
      <c r="R130" s="19"/>
      <c r="S130" s="19" t="s">
        <v>11</v>
      </c>
      <c r="T130" s="19"/>
      <c r="U130" s="19"/>
      <c r="V130" s="19"/>
      <c r="W130" s="19"/>
      <c r="X130" s="19"/>
      <c r="Y130" s="17">
        <v>44710</v>
      </c>
      <c r="Z130" s="3" t="s">
        <v>11</v>
      </c>
      <c r="AA130" s="3" t="s">
        <v>318</v>
      </c>
      <c r="AB130" s="13">
        <v>12</v>
      </c>
    </row>
    <row r="131" spans="1:28" collapsed="1" x14ac:dyDescent="0.3">
      <c r="B131" s="163" t="s">
        <v>292</v>
      </c>
    </row>
    <row r="132" spans="1:28" hidden="1" outlineLevel="1" x14ac:dyDescent="0.3">
      <c r="A132" s="7">
        <v>14</v>
      </c>
      <c r="B132" s="40" t="s">
        <v>74</v>
      </c>
      <c r="C132" s="3" t="s">
        <v>66</v>
      </c>
      <c r="D132" s="3" t="s">
        <v>41</v>
      </c>
      <c r="E132" s="8">
        <v>43897</v>
      </c>
      <c r="F132" s="9" t="s">
        <v>37</v>
      </c>
      <c r="G132" s="10" t="s">
        <v>27</v>
      </c>
      <c r="H132" s="10" t="s">
        <v>25</v>
      </c>
      <c r="I132" s="11" t="s">
        <v>30</v>
      </c>
      <c r="J132" s="14"/>
      <c r="K132" s="5"/>
      <c r="L132" s="5"/>
      <c r="M132" s="5"/>
      <c r="N132" s="5"/>
      <c r="O132" s="15"/>
      <c r="P132" s="12"/>
      <c r="Q132" s="5"/>
      <c r="R132" s="5"/>
      <c r="S132" s="10" t="s">
        <v>11</v>
      </c>
      <c r="T132" s="10"/>
      <c r="U132" s="10"/>
      <c r="V132" s="10"/>
      <c r="W132" s="10"/>
      <c r="X132" s="10"/>
      <c r="Y132" s="6">
        <v>44668</v>
      </c>
      <c r="Z132" s="6" t="s">
        <v>11</v>
      </c>
      <c r="AA132" s="3" t="s">
        <v>139</v>
      </c>
      <c r="AB132" s="13">
        <v>13</v>
      </c>
    </row>
    <row r="133" spans="1:28" ht="26.4" hidden="1" outlineLevel="1" x14ac:dyDescent="0.3">
      <c r="A133" s="10">
        <v>63</v>
      </c>
      <c r="B133" s="43" t="s">
        <v>74</v>
      </c>
      <c r="C133" s="20" t="s">
        <v>66</v>
      </c>
      <c r="D133" s="3" t="s">
        <v>41</v>
      </c>
      <c r="E133" s="6">
        <v>43897</v>
      </c>
      <c r="F133" s="9" t="s">
        <v>37</v>
      </c>
      <c r="G133" s="10" t="s">
        <v>27</v>
      </c>
      <c r="H133" s="10" t="s">
        <v>25</v>
      </c>
      <c r="I133" s="11"/>
      <c r="J133" s="14"/>
      <c r="K133" s="5"/>
      <c r="L133" s="5"/>
      <c r="M133" s="5"/>
      <c r="N133" s="5"/>
      <c r="O133" s="15"/>
      <c r="P133" s="10"/>
      <c r="Q133" s="10"/>
      <c r="R133" s="10"/>
      <c r="S133" s="10"/>
      <c r="T133" s="10"/>
      <c r="U133" s="10"/>
      <c r="V133" s="10" t="s">
        <v>14</v>
      </c>
      <c r="W133" s="10"/>
      <c r="X133" s="10"/>
      <c r="Y133" s="6">
        <v>44709</v>
      </c>
      <c r="Z133" s="3" t="s">
        <v>64</v>
      </c>
      <c r="AA133" s="3" t="s">
        <v>65</v>
      </c>
      <c r="AB133" s="13">
        <v>64</v>
      </c>
    </row>
    <row r="134" spans="1:28" ht="26.4" hidden="1" outlineLevel="1" x14ac:dyDescent="0.3">
      <c r="A134" s="3">
        <v>60</v>
      </c>
      <c r="B134" s="40" t="s">
        <v>74</v>
      </c>
      <c r="C134" s="20" t="s">
        <v>66</v>
      </c>
      <c r="D134" s="3" t="s">
        <v>41</v>
      </c>
      <c r="E134" s="24">
        <v>43897</v>
      </c>
      <c r="F134" s="25" t="s">
        <v>37</v>
      </c>
      <c r="G134" s="3" t="s">
        <v>27</v>
      </c>
      <c r="H134" s="3" t="s">
        <v>25</v>
      </c>
      <c r="I134" s="11"/>
      <c r="J134" s="14"/>
      <c r="K134" s="20"/>
      <c r="L134" s="20"/>
      <c r="M134" s="20"/>
      <c r="N134" s="20"/>
      <c r="O134" s="26"/>
      <c r="P134" s="23"/>
      <c r="Q134" s="10"/>
      <c r="R134" s="10"/>
      <c r="S134" s="10"/>
      <c r="T134" s="10"/>
      <c r="U134" s="10"/>
      <c r="V134" s="10" t="s">
        <v>14</v>
      </c>
      <c r="W134" s="10"/>
      <c r="X134" s="10"/>
      <c r="Y134" s="6">
        <v>44710</v>
      </c>
      <c r="Z134" s="3" t="s">
        <v>64</v>
      </c>
      <c r="AA134" s="3" t="s">
        <v>65</v>
      </c>
      <c r="AB134" s="13">
        <v>60</v>
      </c>
    </row>
    <row r="135" spans="1:28" ht="26.4" hidden="1" outlineLevel="1" x14ac:dyDescent="0.3">
      <c r="A135" s="3">
        <v>32</v>
      </c>
      <c r="B135" s="40" t="s">
        <v>74</v>
      </c>
      <c r="C135" s="20" t="s">
        <v>66</v>
      </c>
      <c r="D135" s="3" t="s">
        <v>41</v>
      </c>
      <c r="E135" s="3" t="s">
        <v>420</v>
      </c>
      <c r="F135" s="3">
        <v>5866826</v>
      </c>
      <c r="G135" s="3" t="s">
        <v>27</v>
      </c>
      <c r="H135" s="3" t="s">
        <v>25</v>
      </c>
      <c r="I135" s="30" t="s">
        <v>30</v>
      </c>
      <c r="J135" s="14"/>
      <c r="K135" s="20"/>
      <c r="L135" s="20"/>
      <c r="M135" s="20"/>
      <c r="N135" s="20"/>
      <c r="O135" s="26"/>
      <c r="P135" s="3"/>
      <c r="Q135" s="3"/>
      <c r="R135" s="3"/>
      <c r="S135" s="10" t="s">
        <v>11</v>
      </c>
      <c r="T135" s="3"/>
      <c r="U135" s="3"/>
      <c r="V135" s="3"/>
      <c r="W135" s="3"/>
      <c r="X135" s="3"/>
      <c r="Y135" s="24">
        <v>44725</v>
      </c>
      <c r="Z135" s="4" t="s">
        <v>64</v>
      </c>
      <c r="AA135" s="3" t="s">
        <v>426</v>
      </c>
      <c r="AB135" s="13">
        <v>29</v>
      </c>
    </row>
    <row r="136" spans="1:28" ht="26.4" hidden="1" outlineLevel="1" x14ac:dyDescent="0.3">
      <c r="A136" s="46">
        <v>62</v>
      </c>
      <c r="B136" s="63" t="s">
        <v>74</v>
      </c>
      <c r="C136" s="20" t="s">
        <v>66</v>
      </c>
      <c r="D136" s="3" t="s">
        <v>698</v>
      </c>
      <c r="E136" s="47">
        <v>43897</v>
      </c>
      <c r="F136" s="48" t="s">
        <v>37</v>
      </c>
      <c r="G136" s="46" t="s">
        <v>27</v>
      </c>
      <c r="H136" s="46" t="s">
        <v>25</v>
      </c>
      <c r="I136" s="11" t="s">
        <v>30</v>
      </c>
      <c r="J136" s="14"/>
      <c r="K136" s="20"/>
      <c r="L136" s="20"/>
      <c r="M136" s="20"/>
      <c r="N136" s="20"/>
      <c r="O136" s="26"/>
      <c r="P136" s="46"/>
      <c r="Q136" s="46"/>
      <c r="R136" s="46"/>
      <c r="S136" s="46" t="s">
        <v>11</v>
      </c>
      <c r="T136" s="46"/>
      <c r="U136" s="46"/>
      <c r="V136" s="46"/>
      <c r="W136" s="46"/>
      <c r="X136" s="46"/>
      <c r="Y136" s="47">
        <v>44744</v>
      </c>
      <c r="Z136" s="4" t="s">
        <v>64</v>
      </c>
      <c r="AA136" s="3" t="s">
        <v>685</v>
      </c>
      <c r="AB136" s="13">
        <v>62</v>
      </c>
    </row>
    <row r="137" spans="1:28" ht="26.4" hidden="1" outlineLevel="1" x14ac:dyDescent="0.3">
      <c r="A137" s="46">
        <v>66</v>
      </c>
      <c r="B137" s="63" t="s">
        <v>74</v>
      </c>
      <c r="C137" s="20" t="s">
        <v>66</v>
      </c>
      <c r="D137" s="3" t="s">
        <v>698</v>
      </c>
      <c r="E137" s="47">
        <v>43897</v>
      </c>
      <c r="F137" s="48" t="s">
        <v>37</v>
      </c>
      <c r="G137" s="46" t="s">
        <v>27</v>
      </c>
      <c r="H137" s="46" t="s">
        <v>25</v>
      </c>
      <c r="I137" s="11" t="s">
        <v>30</v>
      </c>
      <c r="J137" s="14"/>
      <c r="K137" s="20"/>
      <c r="L137" s="20"/>
      <c r="M137" s="20" t="s">
        <v>136</v>
      </c>
      <c r="N137" s="20"/>
      <c r="O137" s="26"/>
      <c r="P137" s="46"/>
      <c r="Q137" s="46"/>
      <c r="R137" s="46"/>
      <c r="S137" s="46" t="s">
        <v>11</v>
      </c>
      <c r="T137" s="46"/>
      <c r="U137" s="46"/>
      <c r="V137" s="46"/>
      <c r="W137" s="46"/>
      <c r="X137" s="46"/>
      <c r="Y137" s="47">
        <v>44745</v>
      </c>
      <c r="Z137" s="4" t="s">
        <v>64</v>
      </c>
      <c r="AA137" s="3" t="s">
        <v>685</v>
      </c>
      <c r="AB137" s="13">
        <v>57</v>
      </c>
    </row>
    <row r="138" spans="1:28" ht="26.4" hidden="1" outlineLevel="1" x14ac:dyDescent="0.3">
      <c r="A138" s="74">
        <v>25</v>
      </c>
      <c r="B138" s="75" t="s">
        <v>74</v>
      </c>
      <c r="C138" s="20" t="s">
        <v>66</v>
      </c>
      <c r="D138" s="3" t="s">
        <v>41</v>
      </c>
      <c r="E138" s="76" t="s">
        <v>420</v>
      </c>
      <c r="F138" s="77">
        <v>5866826</v>
      </c>
      <c r="G138" s="74" t="s">
        <v>27</v>
      </c>
      <c r="H138" s="74" t="s">
        <v>25</v>
      </c>
      <c r="I138" s="11"/>
      <c r="J138" s="14"/>
      <c r="K138" s="20"/>
      <c r="L138" s="20"/>
      <c r="M138" s="20" t="s">
        <v>136</v>
      </c>
      <c r="N138" s="20"/>
      <c r="O138" s="11"/>
      <c r="P138" s="78"/>
      <c r="Q138" s="78"/>
      <c r="R138" s="78"/>
      <c r="S138" s="78" t="s">
        <v>11</v>
      </c>
      <c r="T138" s="78"/>
      <c r="U138" s="78"/>
      <c r="V138" s="78"/>
      <c r="W138" s="78"/>
      <c r="X138" s="78"/>
      <c r="Y138" s="79">
        <v>44787</v>
      </c>
      <c r="Z138" s="4" t="s">
        <v>64</v>
      </c>
      <c r="AA138" s="3" t="s">
        <v>838</v>
      </c>
      <c r="AB138" s="13">
        <v>24</v>
      </c>
    </row>
    <row r="139" spans="1:28" ht="26.4" hidden="1" outlineLevel="1" x14ac:dyDescent="0.3">
      <c r="A139" s="46">
        <v>52</v>
      </c>
      <c r="B139" s="80" t="s">
        <v>74</v>
      </c>
      <c r="C139" s="20" t="s">
        <v>66</v>
      </c>
      <c r="D139" s="3" t="s">
        <v>41</v>
      </c>
      <c r="E139" s="47">
        <v>43897</v>
      </c>
      <c r="F139" s="48" t="s">
        <v>37</v>
      </c>
      <c r="G139" s="46" t="s">
        <v>27</v>
      </c>
      <c r="H139" s="46" t="s">
        <v>25</v>
      </c>
      <c r="I139" s="11" t="s">
        <v>30</v>
      </c>
      <c r="J139" s="14"/>
      <c r="K139" s="20"/>
      <c r="L139" s="20"/>
      <c r="M139" s="20" t="s">
        <v>136</v>
      </c>
      <c r="N139" s="20"/>
      <c r="O139" s="26"/>
      <c r="P139" s="46"/>
      <c r="Q139" s="46"/>
      <c r="R139" s="46"/>
      <c r="S139" s="46" t="s">
        <v>11</v>
      </c>
      <c r="T139" s="46"/>
      <c r="U139" s="46"/>
      <c r="V139" s="46"/>
      <c r="W139" s="46"/>
      <c r="X139" s="46"/>
      <c r="Y139" s="47">
        <v>44828</v>
      </c>
      <c r="Z139" s="3" t="s">
        <v>64</v>
      </c>
      <c r="AA139" s="3" t="s">
        <v>905</v>
      </c>
      <c r="AB139" s="13">
        <v>50</v>
      </c>
    </row>
    <row r="140" spans="1:28" collapsed="1" x14ac:dyDescent="0.3">
      <c r="B140" s="163" t="s">
        <v>74</v>
      </c>
    </row>
    <row r="141" spans="1:28" ht="26.4" hidden="1" outlineLevel="1" x14ac:dyDescent="0.3">
      <c r="A141" s="10">
        <v>58</v>
      </c>
      <c r="B141" s="163" t="s">
        <v>102</v>
      </c>
      <c r="C141" s="20" t="s">
        <v>66</v>
      </c>
      <c r="D141" s="3" t="s">
        <v>41</v>
      </c>
      <c r="E141" s="6">
        <v>43154</v>
      </c>
      <c r="F141" s="9" t="s">
        <v>101</v>
      </c>
      <c r="G141" s="10" t="s">
        <v>26</v>
      </c>
      <c r="H141" s="10" t="s">
        <v>25</v>
      </c>
      <c r="I141" s="11" t="s">
        <v>30</v>
      </c>
      <c r="J141" s="14"/>
      <c r="K141" s="5"/>
      <c r="L141" s="5"/>
      <c r="M141" s="5" t="s">
        <v>136</v>
      </c>
      <c r="N141" s="5"/>
      <c r="O141" s="15"/>
      <c r="P141" s="10"/>
      <c r="Q141" s="10"/>
      <c r="R141" s="10"/>
      <c r="S141" s="10" t="s">
        <v>11</v>
      </c>
      <c r="T141" s="10"/>
      <c r="U141" s="10"/>
      <c r="V141" s="10"/>
      <c r="W141" s="10"/>
      <c r="X141" s="10"/>
      <c r="Y141" s="6">
        <v>44709</v>
      </c>
      <c r="Z141" s="3" t="s">
        <v>64</v>
      </c>
      <c r="AA141" s="3" t="s">
        <v>65</v>
      </c>
      <c r="AB141" s="13">
        <v>64</v>
      </c>
    </row>
    <row r="142" spans="1:28" ht="26.4" hidden="1" outlineLevel="1" x14ac:dyDescent="0.3">
      <c r="A142" s="3">
        <v>55</v>
      </c>
      <c r="B142" s="163" t="s">
        <v>102</v>
      </c>
      <c r="C142" s="20" t="s">
        <v>66</v>
      </c>
      <c r="D142" s="3" t="s">
        <v>41</v>
      </c>
      <c r="E142" s="24">
        <v>43154</v>
      </c>
      <c r="F142" s="25" t="s">
        <v>101</v>
      </c>
      <c r="G142" s="3" t="s">
        <v>26</v>
      </c>
      <c r="H142" s="3" t="s">
        <v>25</v>
      </c>
      <c r="I142" s="11" t="s">
        <v>30</v>
      </c>
      <c r="J142" s="14"/>
      <c r="K142" s="20"/>
      <c r="L142" s="20"/>
      <c r="M142" s="20" t="s">
        <v>136</v>
      </c>
      <c r="N142" s="20"/>
      <c r="O142" s="26"/>
      <c r="P142" s="23"/>
      <c r="Q142" s="10"/>
      <c r="R142" s="10"/>
      <c r="S142" s="10" t="s">
        <v>11</v>
      </c>
      <c r="T142" s="10"/>
      <c r="U142" s="10"/>
      <c r="V142" s="10"/>
      <c r="W142" s="10"/>
      <c r="X142" s="10"/>
      <c r="Y142" s="6">
        <v>44710</v>
      </c>
      <c r="Z142" s="3" t="s">
        <v>64</v>
      </c>
      <c r="AA142" s="3" t="s">
        <v>65</v>
      </c>
      <c r="AB142" s="13">
        <v>60</v>
      </c>
    </row>
    <row r="143" spans="1:28" ht="26.4" hidden="1" outlineLevel="1" x14ac:dyDescent="0.3">
      <c r="A143" s="3">
        <v>25</v>
      </c>
      <c r="B143" s="163" t="s">
        <v>102</v>
      </c>
      <c r="C143" s="20" t="s">
        <v>66</v>
      </c>
      <c r="D143" s="3" t="s">
        <v>41</v>
      </c>
      <c r="E143" s="3" t="s">
        <v>418</v>
      </c>
      <c r="F143" s="3">
        <v>5235028</v>
      </c>
      <c r="G143" s="3" t="s">
        <v>26</v>
      </c>
      <c r="H143" s="3" t="s">
        <v>25</v>
      </c>
      <c r="I143" s="30" t="s">
        <v>30</v>
      </c>
      <c r="J143" s="14"/>
      <c r="K143" s="20"/>
      <c r="L143" s="20"/>
      <c r="M143" s="20" t="s">
        <v>136</v>
      </c>
      <c r="N143" s="20"/>
      <c r="O143" s="26"/>
      <c r="P143" s="3"/>
      <c r="Q143" s="3"/>
      <c r="R143" s="3"/>
      <c r="S143" s="10" t="s">
        <v>11</v>
      </c>
      <c r="T143" s="3"/>
      <c r="U143" s="3"/>
      <c r="V143" s="3"/>
      <c r="W143" s="3"/>
      <c r="X143" s="3"/>
      <c r="Y143" s="24">
        <v>44725</v>
      </c>
      <c r="Z143" s="4" t="s">
        <v>64</v>
      </c>
      <c r="AA143" s="3" t="s">
        <v>426</v>
      </c>
      <c r="AB143" s="13">
        <v>29</v>
      </c>
    </row>
    <row r="144" spans="1:28" ht="26.4" hidden="1" outlineLevel="1" x14ac:dyDescent="0.3">
      <c r="A144" s="46">
        <v>56</v>
      </c>
      <c r="B144" s="163" t="s">
        <v>102</v>
      </c>
      <c r="C144" s="20" t="s">
        <v>66</v>
      </c>
      <c r="D144" s="3" t="s">
        <v>41</v>
      </c>
      <c r="E144" s="47">
        <v>43154</v>
      </c>
      <c r="F144" s="48" t="s">
        <v>101</v>
      </c>
      <c r="G144" s="46" t="s">
        <v>26</v>
      </c>
      <c r="H144" s="46" t="s">
        <v>25</v>
      </c>
      <c r="I144" s="11" t="s">
        <v>30</v>
      </c>
      <c r="J144" s="14"/>
      <c r="K144" s="20"/>
      <c r="L144" s="20"/>
      <c r="M144" s="20"/>
      <c r="N144" s="20"/>
      <c r="O144" s="26"/>
      <c r="P144" s="46"/>
      <c r="Q144" s="46"/>
      <c r="R144" s="46"/>
      <c r="S144" s="46" t="s">
        <v>11</v>
      </c>
      <c r="T144" s="46"/>
      <c r="U144" s="46"/>
      <c r="V144" s="46"/>
      <c r="W144" s="46"/>
      <c r="X144" s="46"/>
      <c r="Y144" s="47">
        <v>44745</v>
      </c>
      <c r="Z144" s="4" t="s">
        <v>64</v>
      </c>
      <c r="AA144" s="3" t="s">
        <v>685</v>
      </c>
      <c r="AB144" s="13">
        <v>57</v>
      </c>
    </row>
    <row r="145" spans="1:28" ht="26.4" hidden="1" outlineLevel="1" x14ac:dyDescent="0.3">
      <c r="A145" s="74">
        <v>23</v>
      </c>
      <c r="B145" s="163" t="s">
        <v>102</v>
      </c>
      <c r="C145" s="20" t="s">
        <v>66</v>
      </c>
      <c r="D145" s="3" t="s">
        <v>41</v>
      </c>
      <c r="E145" s="76" t="s">
        <v>418</v>
      </c>
      <c r="F145" s="77">
        <v>5235028</v>
      </c>
      <c r="G145" s="74" t="s">
        <v>26</v>
      </c>
      <c r="H145" s="74" t="s">
        <v>25</v>
      </c>
      <c r="I145" s="11" t="s">
        <v>30</v>
      </c>
      <c r="J145" s="14"/>
      <c r="K145" s="20"/>
      <c r="L145" s="20"/>
      <c r="M145" s="20"/>
      <c r="N145" s="20"/>
      <c r="O145" s="11"/>
      <c r="P145" s="78"/>
      <c r="Q145" s="78"/>
      <c r="R145" s="78"/>
      <c r="S145" s="78" t="s">
        <v>11</v>
      </c>
      <c r="T145" s="78"/>
      <c r="U145" s="78"/>
      <c r="V145" s="78"/>
      <c r="W145" s="78"/>
      <c r="X145" s="78"/>
      <c r="Y145" s="79">
        <v>44787</v>
      </c>
      <c r="Z145" s="4" t="s">
        <v>64</v>
      </c>
      <c r="AA145" s="3" t="s">
        <v>838</v>
      </c>
      <c r="AB145" s="13">
        <v>24</v>
      </c>
    </row>
    <row r="146" spans="1:28" ht="26.4" hidden="1" outlineLevel="1" x14ac:dyDescent="0.3">
      <c r="A146" s="46">
        <v>42</v>
      </c>
      <c r="B146" s="163" t="s">
        <v>102</v>
      </c>
      <c r="C146" s="20" t="s">
        <v>66</v>
      </c>
      <c r="D146" s="3" t="s">
        <v>698</v>
      </c>
      <c r="E146" s="47">
        <v>43154</v>
      </c>
      <c r="F146" s="48" t="s">
        <v>101</v>
      </c>
      <c r="G146" s="46" t="s">
        <v>27</v>
      </c>
      <c r="H146" s="46" t="s">
        <v>25</v>
      </c>
      <c r="I146" s="11" t="s">
        <v>30</v>
      </c>
      <c r="J146" s="14"/>
      <c r="K146" s="20"/>
      <c r="L146" s="20"/>
      <c r="M146" s="20" t="s">
        <v>136</v>
      </c>
      <c r="N146" s="20"/>
      <c r="O146" s="26"/>
      <c r="P146" s="46"/>
      <c r="Q146" s="46"/>
      <c r="R146" s="46"/>
      <c r="S146" s="46" t="s">
        <v>11</v>
      </c>
      <c r="T146" s="46"/>
      <c r="U146" s="46"/>
      <c r="V146" s="46"/>
      <c r="W146" s="46"/>
      <c r="X146" s="46"/>
      <c r="Y146" s="47">
        <v>44829</v>
      </c>
      <c r="Z146" s="3" t="s">
        <v>64</v>
      </c>
      <c r="AA146" s="3" t="s">
        <v>905</v>
      </c>
      <c r="AB146" s="13">
        <v>41</v>
      </c>
    </row>
    <row r="147" spans="1:28" collapsed="1" x14ac:dyDescent="0.3">
      <c r="B147" s="163" t="s">
        <v>102</v>
      </c>
    </row>
    <row r="148" spans="1:28" ht="26.4" hidden="1" outlineLevel="1" x14ac:dyDescent="0.3">
      <c r="A148" s="10">
        <v>54</v>
      </c>
      <c r="B148" s="163" t="s">
        <v>46</v>
      </c>
      <c r="C148" s="20" t="s">
        <v>66</v>
      </c>
      <c r="D148" s="3" t="s">
        <v>41</v>
      </c>
      <c r="E148" s="6">
        <v>44088</v>
      </c>
      <c r="F148" s="9" t="s">
        <v>57</v>
      </c>
      <c r="G148" s="10" t="s">
        <v>24</v>
      </c>
      <c r="H148" s="10" t="s">
        <v>25</v>
      </c>
      <c r="I148" s="11" t="s">
        <v>30</v>
      </c>
      <c r="J148" s="14"/>
      <c r="K148" s="5"/>
      <c r="L148" s="5"/>
      <c r="M148" s="5"/>
      <c r="N148" s="5"/>
      <c r="O148" s="15"/>
      <c r="P148" s="10"/>
      <c r="Q148" s="10"/>
      <c r="R148" s="10"/>
      <c r="S148" s="10" t="s">
        <v>11</v>
      </c>
      <c r="T148" s="10"/>
      <c r="U148" s="10"/>
      <c r="V148" s="10"/>
      <c r="W148" s="10"/>
      <c r="X148" s="10"/>
      <c r="Y148" s="6">
        <v>44709</v>
      </c>
      <c r="Z148" s="3" t="s">
        <v>64</v>
      </c>
      <c r="AA148" s="3" t="s">
        <v>65</v>
      </c>
      <c r="AB148" s="13">
        <v>64</v>
      </c>
    </row>
    <row r="149" spans="1:28" ht="26.4" hidden="1" outlineLevel="1" x14ac:dyDescent="0.3">
      <c r="A149" s="3">
        <v>52</v>
      </c>
      <c r="B149" s="163" t="s">
        <v>46</v>
      </c>
      <c r="C149" s="20" t="s">
        <v>66</v>
      </c>
      <c r="D149" s="3" t="s">
        <v>41</v>
      </c>
      <c r="E149" s="24">
        <v>44088</v>
      </c>
      <c r="F149" s="25" t="s">
        <v>57</v>
      </c>
      <c r="G149" s="3" t="s">
        <v>24</v>
      </c>
      <c r="H149" s="3" t="s">
        <v>25</v>
      </c>
      <c r="I149" s="11"/>
      <c r="J149" s="14"/>
      <c r="K149" s="20"/>
      <c r="L149" s="20"/>
      <c r="M149" s="20"/>
      <c r="N149" s="20"/>
      <c r="O149" s="26"/>
      <c r="P149" s="23"/>
      <c r="Q149" s="10"/>
      <c r="R149" s="10"/>
      <c r="S149" s="10"/>
      <c r="T149" s="10"/>
      <c r="U149" s="10"/>
      <c r="V149" s="10" t="s">
        <v>14</v>
      </c>
      <c r="W149" s="10"/>
      <c r="X149" s="10"/>
      <c r="Y149" s="6">
        <v>44710</v>
      </c>
      <c r="Z149" s="3" t="s">
        <v>64</v>
      </c>
      <c r="AA149" s="3" t="s">
        <v>65</v>
      </c>
      <c r="AB149" s="13">
        <v>60</v>
      </c>
    </row>
    <row r="150" spans="1:28" ht="26.4" hidden="1" outlineLevel="1" x14ac:dyDescent="0.3">
      <c r="A150" s="10">
        <v>25</v>
      </c>
      <c r="B150" s="163" t="s">
        <v>46</v>
      </c>
      <c r="C150" s="20" t="s">
        <v>66</v>
      </c>
      <c r="D150" s="3" t="s">
        <v>41</v>
      </c>
      <c r="E150" s="6">
        <v>44088</v>
      </c>
      <c r="F150" s="9" t="s">
        <v>57</v>
      </c>
      <c r="G150" s="10" t="s">
        <v>24</v>
      </c>
      <c r="H150" s="10" t="s">
        <v>25</v>
      </c>
      <c r="I150" s="30" t="s">
        <v>30</v>
      </c>
      <c r="J150" s="14"/>
      <c r="K150" s="20"/>
      <c r="L150" s="20"/>
      <c r="M150" s="20"/>
      <c r="N150" s="20"/>
      <c r="O150" s="26"/>
      <c r="P150" s="10"/>
      <c r="Q150" s="10"/>
      <c r="R150" s="10"/>
      <c r="S150" s="10" t="s">
        <v>11</v>
      </c>
      <c r="T150" s="10"/>
      <c r="U150" s="10"/>
      <c r="V150" s="10"/>
      <c r="W150" s="10"/>
      <c r="X150" s="10"/>
      <c r="Y150" s="6">
        <v>44716</v>
      </c>
      <c r="Z150" s="4" t="s">
        <v>64</v>
      </c>
      <c r="AA150" s="3" t="s">
        <v>342</v>
      </c>
      <c r="AB150" s="13">
        <v>33</v>
      </c>
    </row>
    <row r="151" spans="1:28" ht="26.4" hidden="1" outlineLevel="1" x14ac:dyDescent="0.3">
      <c r="A151" s="3">
        <v>24</v>
      </c>
      <c r="B151" s="163" t="s">
        <v>46</v>
      </c>
      <c r="C151" s="20" t="s">
        <v>66</v>
      </c>
      <c r="D151" s="3" t="s">
        <v>41</v>
      </c>
      <c r="E151" s="3" t="s">
        <v>417</v>
      </c>
      <c r="F151" s="3">
        <v>5977237</v>
      </c>
      <c r="G151" s="3" t="s">
        <v>24</v>
      </c>
      <c r="H151" s="3" t="s">
        <v>25</v>
      </c>
      <c r="I151" s="30" t="s">
        <v>30</v>
      </c>
      <c r="J151" s="14"/>
      <c r="K151" s="20"/>
      <c r="L151" s="20"/>
      <c r="M151" s="20"/>
      <c r="N151" s="20"/>
      <c r="O151" s="26"/>
      <c r="P151" s="3"/>
      <c r="Q151" s="3"/>
      <c r="R151" s="3"/>
      <c r="S151" s="10" t="s">
        <v>11</v>
      </c>
      <c r="T151" s="3"/>
      <c r="U151" s="3"/>
      <c r="V151" s="3"/>
      <c r="W151" s="3"/>
      <c r="X151" s="3"/>
      <c r="Y151" s="24">
        <v>44725</v>
      </c>
      <c r="Z151" s="4" t="s">
        <v>64</v>
      </c>
      <c r="AA151" s="3" t="s">
        <v>426</v>
      </c>
      <c r="AB151" s="13">
        <v>29</v>
      </c>
    </row>
    <row r="152" spans="1:28" ht="26.4" hidden="1" outlineLevel="1" x14ac:dyDescent="0.3">
      <c r="A152" s="46">
        <v>49</v>
      </c>
      <c r="B152" s="163" t="s">
        <v>46</v>
      </c>
      <c r="C152" s="20" t="s">
        <v>66</v>
      </c>
      <c r="D152" s="3" t="s">
        <v>698</v>
      </c>
      <c r="E152" s="47">
        <v>44088</v>
      </c>
      <c r="F152" s="48" t="s">
        <v>57</v>
      </c>
      <c r="G152" s="46" t="s">
        <v>24</v>
      </c>
      <c r="H152" s="46" t="s">
        <v>25</v>
      </c>
      <c r="I152" s="11" t="s">
        <v>30</v>
      </c>
      <c r="J152" s="14"/>
      <c r="K152" s="20"/>
      <c r="L152" s="20"/>
      <c r="M152" s="20" t="s">
        <v>136</v>
      </c>
      <c r="N152" s="20"/>
      <c r="O152" s="26"/>
      <c r="P152" s="46"/>
      <c r="Q152" s="46"/>
      <c r="R152" s="46"/>
      <c r="S152" s="46" t="s">
        <v>11</v>
      </c>
      <c r="T152" s="46"/>
      <c r="U152" s="46"/>
      <c r="V152" s="46"/>
      <c r="W152" s="46"/>
      <c r="X152" s="46"/>
      <c r="Y152" s="47">
        <v>44744</v>
      </c>
      <c r="Z152" s="4" t="s">
        <v>64</v>
      </c>
      <c r="AA152" s="3" t="s">
        <v>685</v>
      </c>
      <c r="AB152" s="13">
        <v>62</v>
      </c>
    </row>
    <row r="153" spans="1:28" ht="26.4" hidden="1" outlineLevel="1" x14ac:dyDescent="0.3">
      <c r="A153" s="10">
        <v>32</v>
      </c>
      <c r="B153" s="163" t="s">
        <v>46</v>
      </c>
      <c r="C153" s="20" t="s">
        <v>66</v>
      </c>
      <c r="D153" s="3" t="s">
        <v>41</v>
      </c>
      <c r="E153" s="59">
        <v>44334</v>
      </c>
      <c r="F153" s="20">
        <v>5977237</v>
      </c>
      <c r="G153" s="20" t="s">
        <v>24</v>
      </c>
      <c r="H153" s="20" t="s">
        <v>25</v>
      </c>
      <c r="I153" s="11" t="s">
        <v>30</v>
      </c>
      <c r="J153" s="14"/>
      <c r="K153" s="20"/>
      <c r="L153" s="20"/>
      <c r="M153" s="20" t="s">
        <v>136</v>
      </c>
      <c r="N153" s="20"/>
      <c r="O153" s="26"/>
      <c r="P153" s="37"/>
      <c r="Q153" s="13"/>
      <c r="R153" s="13"/>
      <c r="S153" s="20" t="s">
        <v>11</v>
      </c>
      <c r="T153" s="20"/>
      <c r="U153" s="20"/>
      <c r="V153" s="20"/>
      <c r="W153" s="20"/>
      <c r="X153" s="20"/>
      <c r="Y153" s="24">
        <v>44765</v>
      </c>
      <c r="Z153" s="4" t="s">
        <v>64</v>
      </c>
      <c r="AA153" s="3" t="s">
        <v>749</v>
      </c>
      <c r="AB153" s="13">
        <v>35</v>
      </c>
    </row>
    <row r="154" spans="1:28" ht="26.4" hidden="1" outlineLevel="1" x14ac:dyDescent="0.3">
      <c r="A154" s="46">
        <v>39</v>
      </c>
      <c r="B154" s="163" t="s">
        <v>46</v>
      </c>
      <c r="C154" s="20" t="s">
        <v>66</v>
      </c>
      <c r="D154" s="3" t="s">
        <v>698</v>
      </c>
      <c r="E154" s="47">
        <v>44088</v>
      </c>
      <c r="F154" s="48" t="s">
        <v>57</v>
      </c>
      <c r="G154" s="46" t="s">
        <v>26</v>
      </c>
      <c r="H154" s="46" t="s">
        <v>25</v>
      </c>
      <c r="I154" s="11" t="s">
        <v>30</v>
      </c>
      <c r="J154" s="14"/>
      <c r="K154" s="20"/>
      <c r="L154" s="20"/>
      <c r="M154" s="20"/>
      <c r="N154" s="20"/>
      <c r="O154" s="26"/>
      <c r="P154" s="46"/>
      <c r="Q154" s="46"/>
      <c r="R154" s="46"/>
      <c r="S154" s="46" t="s">
        <v>11</v>
      </c>
      <c r="T154" s="46"/>
      <c r="U154" s="46"/>
      <c r="V154" s="46"/>
      <c r="W154" s="46"/>
      <c r="X154" s="46"/>
      <c r="Y154" s="47">
        <v>44829</v>
      </c>
      <c r="Z154" s="3" t="s">
        <v>64</v>
      </c>
      <c r="AA154" s="3" t="s">
        <v>905</v>
      </c>
      <c r="AB154" s="13">
        <v>41</v>
      </c>
    </row>
    <row r="155" spans="1:28" collapsed="1" x14ac:dyDescent="0.3">
      <c r="B155" s="163" t="s">
        <v>46</v>
      </c>
    </row>
    <row r="156" spans="1:28" ht="26.4" hidden="1" outlineLevel="1" x14ac:dyDescent="0.3">
      <c r="A156" s="3">
        <v>57</v>
      </c>
      <c r="B156" s="163" t="s">
        <v>225</v>
      </c>
      <c r="C156" s="20" t="s">
        <v>66</v>
      </c>
      <c r="D156" s="3" t="s">
        <v>284</v>
      </c>
      <c r="E156" s="24">
        <v>42304</v>
      </c>
      <c r="F156" s="25" t="s">
        <v>63</v>
      </c>
      <c r="G156" s="3" t="s">
        <v>53</v>
      </c>
      <c r="H156" s="3" t="s">
        <v>25</v>
      </c>
      <c r="I156" s="11" t="s">
        <v>30</v>
      </c>
      <c r="J156" s="14"/>
      <c r="K156" s="20"/>
      <c r="L156" s="20"/>
      <c r="M156" s="20"/>
      <c r="N156" s="20"/>
      <c r="O156" s="26"/>
      <c r="P156" s="23"/>
      <c r="Q156" s="10"/>
      <c r="R156" s="10"/>
      <c r="S156" s="10" t="s">
        <v>11</v>
      </c>
      <c r="T156" s="10"/>
      <c r="U156" s="10"/>
      <c r="V156" s="10"/>
      <c r="W156" s="10"/>
      <c r="X156" s="10"/>
      <c r="Y156" s="6">
        <v>44710</v>
      </c>
      <c r="Z156" s="3" t="s">
        <v>64</v>
      </c>
      <c r="AA156" s="3" t="s">
        <v>65</v>
      </c>
      <c r="AB156" s="13">
        <v>60</v>
      </c>
    </row>
    <row r="157" spans="1:28" ht="26.4" hidden="1" outlineLevel="1" x14ac:dyDescent="0.3">
      <c r="A157" s="10">
        <v>29</v>
      </c>
      <c r="B157" s="163" t="s">
        <v>225</v>
      </c>
      <c r="C157" s="20" t="s">
        <v>66</v>
      </c>
      <c r="D157" s="3" t="s">
        <v>284</v>
      </c>
      <c r="E157" s="6">
        <v>42304</v>
      </c>
      <c r="F157" s="9" t="s">
        <v>63</v>
      </c>
      <c r="G157" s="10" t="s">
        <v>53</v>
      </c>
      <c r="H157" s="10" t="s">
        <v>25</v>
      </c>
      <c r="I157" s="30" t="s">
        <v>30</v>
      </c>
      <c r="J157" s="14"/>
      <c r="K157" s="20"/>
      <c r="L157" s="20"/>
      <c r="M157" s="20" t="s">
        <v>136</v>
      </c>
      <c r="N157" s="20"/>
      <c r="O157" s="26"/>
      <c r="P157" s="10"/>
      <c r="Q157" s="10"/>
      <c r="R157" s="10"/>
      <c r="S157" s="10" t="s">
        <v>11</v>
      </c>
      <c r="T157" s="10"/>
      <c r="U157" s="10"/>
      <c r="V157" s="10"/>
      <c r="W157" s="10"/>
      <c r="X157" s="10"/>
      <c r="Y157" s="6">
        <v>44716</v>
      </c>
      <c r="Z157" s="4" t="s">
        <v>64</v>
      </c>
      <c r="AA157" s="3" t="s">
        <v>342</v>
      </c>
      <c r="AB157" s="13">
        <v>33</v>
      </c>
    </row>
    <row r="158" spans="1:28" ht="26.4" hidden="1" outlineLevel="1" x14ac:dyDescent="0.3">
      <c r="A158" s="46">
        <v>58</v>
      </c>
      <c r="B158" s="163" t="s">
        <v>225</v>
      </c>
      <c r="C158" s="20" t="s">
        <v>66</v>
      </c>
      <c r="D158" s="3" t="s">
        <v>284</v>
      </c>
      <c r="E158" s="47">
        <v>42304</v>
      </c>
      <c r="F158" s="48" t="s">
        <v>63</v>
      </c>
      <c r="G158" s="46" t="s">
        <v>53</v>
      </c>
      <c r="H158" s="46" t="s">
        <v>25</v>
      </c>
      <c r="I158" s="11" t="s">
        <v>30</v>
      </c>
      <c r="J158" s="14"/>
      <c r="K158" s="20"/>
      <c r="L158" s="20"/>
      <c r="M158" s="20"/>
      <c r="N158" s="20"/>
      <c r="O158" s="26"/>
      <c r="P158" s="46"/>
      <c r="Q158" s="46"/>
      <c r="R158" s="46"/>
      <c r="S158" s="46" t="s">
        <v>11</v>
      </c>
      <c r="T158" s="46"/>
      <c r="U158" s="46"/>
      <c r="V158" s="46"/>
      <c r="W158" s="46"/>
      <c r="X158" s="46"/>
      <c r="Y158" s="47">
        <v>44744</v>
      </c>
      <c r="Z158" s="4" t="s">
        <v>64</v>
      </c>
      <c r="AA158" s="3" t="s">
        <v>685</v>
      </c>
      <c r="AB158" s="13">
        <v>62</v>
      </c>
    </row>
    <row r="159" spans="1:28" ht="26.4" hidden="1" outlineLevel="1" x14ac:dyDescent="0.3">
      <c r="A159" s="46">
        <v>62</v>
      </c>
      <c r="B159" s="163" t="s">
        <v>225</v>
      </c>
      <c r="C159" s="20" t="s">
        <v>66</v>
      </c>
      <c r="D159" s="3" t="s">
        <v>716</v>
      </c>
      <c r="E159" s="47">
        <v>42304</v>
      </c>
      <c r="F159" s="48" t="s">
        <v>63</v>
      </c>
      <c r="G159" s="46" t="s">
        <v>53</v>
      </c>
      <c r="H159" s="46" t="s">
        <v>25</v>
      </c>
      <c r="I159" s="11"/>
      <c r="J159" s="14"/>
      <c r="K159" s="20"/>
      <c r="L159" s="20"/>
      <c r="M159" s="20"/>
      <c r="N159" s="20"/>
      <c r="O159" s="26"/>
      <c r="P159" s="46"/>
      <c r="Q159" s="46"/>
      <c r="R159" s="46"/>
      <c r="S159" s="46"/>
      <c r="T159" s="46"/>
      <c r="U159" s="46"/>
      <c r="V159" s="46" t="s">
        <v>14</v>
      </c>
      <c r="W159" s="46"/>
      <c r="X159" s="46"/>
      <c r="Y159" s="47">
        <v>44745</v>
      </c>
      <c r="Z159" s="4" t="s">
        <v>64</v>
      </c>
      <c r="AA159" s="3" t="s">
        <v>685</v>
      </c>
      <c r="AB159" s="13">
        <v>57</v>
      </c>
    </row>
    <row r="160" spans="1:28" collapsed="1" x14ac:dyDescent="0.3">
      <c r="B160" s="163" t="s">
        <v>225</v>
      </c>
    </row>
    <row r="161" spans="1:28" ht="26.4" hidden="1" outlineLevel="1" x14ac:dyDescent="0.3">
      <c r="A161" s="46">
        <v>59</v>
      </c>
      <c r="B161" s="163" t="s">
        <v>120</v>
      </c>
      <c r="C161" s="20" t="s">
        <v>66</v>
      </c>
      <c r="D161" s="3" t="s">
        <v>68</v>
      </c>
      <c r="E161" s="47">
        <v>42765</v>
      </c>
      <c r="F161" s="48" t="s">
        <v>114</v>
      </c>
      <c r="G161" s="46" t="s">
        <v>53</v>
      </c>
      <c r="H161" s="46" t="s">
        <v>25</v>
      </c>
      <c r="I161" s="11"/>
      <c r="J161" s="14"/>
      <c r="K161" s="20"/>
      <c r="L161" s="20"/>
      <c r="M161" s="20"/>
      <c r="N161" s="20"/>
      <c r="O161" s="26"/>
      <c r="P161" s="46"/>
      <c r="Q161" s="46"/>
      <c r="R161" s="46"/>
      <c r="S161" s="46"/>
      <c r="T161" s="46"/>
      <c r="U161" s="46"/>
      <c r="V161" s="46" t="s">
        <v>14</v>
      </c>
      <c r="W161" s="46"/>
      <c r="X161" s="46"/>
      <c r="Y161" s="47">
        <v>44744</v>
      </c>
      <c r="Z161" s="4" t="s">
        <v>64</v>
      </c>
      <c r="AA161" s="3" t="s">
        <v>685</v>
      </c>
      <c r="AB161" s="13">
        <v>62</v>
      </c>
    </row>
    <row r="162" spans="1:28" ht="26.4" hidden="1" outlineLevel="1" x14ac:dyDescent="0.3">
      <c r="A162" s="46">
        <v>63</v>
      </c>
      <c r="B162" s="163" t="s">
        <v>120</v>
      </c>
      <c r="C162" s="20" t="s">
        <v>66</v>
      </c>
      <c r="D162" s="3" t="s">
        <v>68</v>
      </c>
      <c r="E162" s="47">
        <v>42765</v>
      </c>
      <c r="F162" s="48" t="s">
        <v>114</v>
      </c>
      <c r="G162" s="46" t="s">
        <v>53</v>
      </c>
      <c r="H162" s="46" t="s">
        <v>25</v>
      </c>
      <c r="I162" s="11" t="s">
        <v>30</v>
      </c>
      <c r="J162" s="14"/>
      <c r="K162" s="20"/>
      <c r="L162" s="20"/>
      <c r="M162" s="20"/>
      <c r="N162" s="20"/>
      <c r="O162" s="26"/>
      <c r="P162" s="46"/>
      <c r="Q162" s="46"/>
      <c r="R162" s="46"/>
      <c r="S162" s="46" t="s">
        <v>11</v>
      </c>
      <c r="T162" s="46"/>
      <c r="U162" s="46"/>
      <c r="V162" s="46"/>
      <c r="W162" s="46"/>
      <c r="X162" s="46"/>
      <c r="Y162" s="47">
        <v>44745</v>
      </c>
      <c r="Z162" s="4" t="s">
        <v>64</v>
      </c>
      <c r="AA162" s="3" t="s">
        <v>685</v>
      </c>
      <c r="AB162" s="13">
        <v>57</v>
      </c>
    </row>
    <row r="163" spans="1:28" hidden="1" outlineLevel="1" x14ac:dyDescent="0.3">
      <c r="A163" s="13">
        <v>16</v>
      </c>
      <c r="B163" s="163" t="s">
        <v>120</v>
      </c>
      <c r="C163" s="20" t="s">
        <v>66</v>
      </c>
      <c r="D163" s="3" t="s">
        <v>68</v>
      </c>
      <c r="E163" s="68">
        <v>42765</v>
      </c>
      <c r="F163" s="20">
        <v>4892709</v>
      </c>
      <c r="G163" s="20" t="s">
        <v>53</v>
      </c>
      <c r="H163" s="10" t="s">
        <v>25</v>
      </c>
      <c r="I163" s="11" t="s">
        <v>30</v>
      </c>
      <c r="J163" s="14"/>
      <c r="K163" s="20"/>
      <c r="L163" s="20"/>
      <c r="M163" s="20" t="s">
        <v>136</v>
      </c>
      <c r="N163" s="20"/>
      <c r="O163" s="26"/>
      <c r="P163" s="37"/>
      <c r="Q163" s="13"/>
      <c r="R163" s="13"/>
      <c r="S163" s="13" t="s">
        <v>11</v>
      </c>
      <c r="T163" s="13"/>
      <c r="U163" s="13"/>
      <c r="V163" s="13"/>
      <c r="W163" s="13"/>
      <c r="X163" s="13"/>
      <c r="Y163" s="13" t="s">
        <v>817</v>
      </c>
      <c r="Z163" s="3" t="s">
        <v>11</v>
      </c>
      <c r="AA163" s="3" t="s">
        <v>818</v>
      </c>
      <c r="AB163" s="13">
        <v>16</v>
      </c>
    </row>
    <row r="164" spans="1:28" ht="26.4" hidden="1" outlineLevel="1" x14ac:dyDescent="0.3">
      <c r="A164" s="46">
        <v>50</v>
      </c>
      <c r="B164" s="163" t="s">
        <v>120</v>
      </c>
      <c r="C164" s="20" t="s">
        <v>66</v>
      </c>
      <c r="D164" s="3" t="s">
        <v>68</v>
      </c>
      <c r="E164" s="47">
        <v>42765</v>
      </c>
      <c r="F164" s="48" t="s">
        <v>114</v>
      </c>
      <c r="G164" s="46" t="s">
        <v>53</v>
      </c>
      <c r="H164" s="46" t="s">
        <v>25</v>
      </c>
      <c r="I164" s="11"/>
      <c r="J164" s="14"/>
      <c r="K164" s="20"/>
      <c r="L164" s="20"/>
      <c r="M164" s="20"/>
      <c r="N164" s="20"/>
      <c r="O164" s="26"/>
      <c r="P164" s="46"/>
      <c r="Q164" s="46"/>
      <c r="R164" s="46"/>
      <c r="S164" s="46"/>
      <c r="T164" s="46"/>
      <c r="U164" s="46"/>
      <c r="V164" s="46" t="s">
        <v>14</v>
      </c>
      <c r="W164" s="46"/>
      <c r="X164" s="46"/>
      <c r="Y164" s="47">
        <v>44828</v>
      </c>
      <c r="Z164" s="3" t="s">
        <v>64</v>
      </c>
      <c r="AA164" s="3" t="s">
        <v>905</v>
      </c>
      <c r="AB164" s="13">
        <v>50</v>
      </c>
    </row>
    <row r="165" spans="1:28" ht="26.4" hidden="1" outlineLevel="1" x14ac:dyDescent="0.3">
      <c r="A165" s="46">
        <v>41</v>
      </c>
      <c r="B165" s="163" t="s">
        <v>120</v>
      </c>
      <c r="C165" s="20" t="s">
        <v>66</v>
      </c>
      <c r="D165" s="3" t="s">
        <v>68</v>
      </c>
      <c r="E165" s="47">
        <v>42765</v>
      </c>
      <c r="F165" s="48" t="s">
        <v>114</v>
      </c>
      <c r="G165" s="46" t="s">
        <v>53</v>
      </c>
      <c r="H165" s="46" t="s">
        <v>25</v>
      </c>
      <c r="I165" s="11" t="s">
        <v>30</v>
      </c>
      <c r="J165" s="14"/>
      <c r="K165" s="20"/>
      <c r="L165" s="20"/>
      <c r="M165" s="20"/>
      <c r="N165" s="20"/>
      <c r="O165" s="26"/>
      <c r="P165" s="46"/>
      <c r="Q165" s="46"/>
      <c r="R165" s="46"/>
      <c r="S165" s="46" t="s">
        <v>11</v>
      </c>
      <c r="T165" s="46"/>
      <c r="U165" s="46"/>
      <c r="V165" s="46"/>
      <c r="W165" s="46"/>
      <c r="X165" s="46"/>
      <c r="Y165" s="47">
        <v>44829</v>
      </c>
      <c r="Z165" s="3" t="s">
        <v>64</v>
      </c>
      <c r="AA165" s="3" t="s">
        <v>905</v>
      </c>
      <c r="AB165" s="13">
        <v>41</v>
      </c>
    </row>
    <row r="166" spans="1:28" collapsed="1" x14ac:dyDescent="0.3">
      <c r="B166" s="163" t="s">
        <v>120</v>
      </c>
    </row>
    <row r="167" spans="1:28" ht="26.4" hidden="1" outlineLevel="1" x14ac:dyDescent="0.3">
      <c r="A167" s="10">
        <v>56</v>
      </c>
      <c r="B167" s="163" t="s">
        <v>149</v>
      </c>
      <c r="C167" s="20" t="s">
        <v>66</v>
      </c>
      <c r="D167" s="3" t="s">
        <v>43</v>
      </c>
      <c r="E167" s="6">
        <v>43911</v>
      </c>
      <c r="F167" s="9" t="s">
        <v>38</v>
      </c>
      <c r="G167" s="10" t="s">
        <v>26</v>
      </c>
      <c r="H167" s="10" t="s">
        <v>25</v>
      </c>
      <c r="I167" s="11"/>
      <c r="J167" s="14"/>
      <c r="K167" s="5"/>
      <c r="L167" s="5"/>
      <c r="M167" s="5"/>
      <c r="N167" s="5"/>
      <c r="O167" s="15"/>
      <c r="P167" s="10"/>
      <c r="Q167" s="10"/>
      <c r="R167" s="10"/>
      <c r="S167" s="10"/>
      <c r="T167" s="10"/>
      <c r="U167" s="10"/>
      <c r="V167" s="10" t="s">
        <v>14</v>
      </c>
      <c r="W167" s="10"/>
      <c r="X167" s="10"/>
      <c r="Y167" s="6">
        <v>44709</v>
      </c>
      <c r="Z167" s="3" t="s">
        <v>64</v>
      </c>
      <c r="AA167" s="3" t="s">
        <v>65</v>
      </c>
      <c r="AB167" s="13">
        <v>64</v>
      </c>
    </row>
    <row r="168" spans="1:28" ht="26.4" hidden="1" outlineLevel="1" x14ac:dyDescent="0.3">
      <c r="A168" s="3">
        <v>54</v>
      </c>
      <c r="B168" s="163" t="s">
        <v>149</v>
      </c>
      <c r="C168" s="20" t="s">
        <v>66</v>
      </c>
      <c r="D168" s="3" t="s">
        <v>43</v>
      </c>
      <c r="E168" s="24">
        <v>43911</v>
      </c>
      <c r="F168" s="25" t="s">
        <v>38</v>
      </c>
      <c r="G168" s="3" t="s">
        <v>26</v>
      </c>
      <c r="H168" s="3" t="s">
        <v>25</v>
      </c>
      <c r="I168" s="11"/>
      <c r="J168" s="14"/>
      <c r="K168" s="20"/>
      <c r="L168" s="20"/>
      <c r="M168" s="20"/>
      <c r="N168" s="20"/>
      <c r="O168" s="26"/>
      <c r="P168" s="23"/>
      <c r="Q168" s="10"/>
      <c r="R168" s="10"/>
      <c r="S168" s="10"/>
      <c r="T168" s="10"/>
      <c r="U168" s="10"/>
      <c r="V168" s="10" t="s">
        <v>14</v>
      </c>
      <c r="W168" s="10"/>
      <c r="X168" s="10"/>
      <c r="Y168" s="6">
        <v>44710</v>
      </c>
      <c r="Z168" s="3" t="s">
        <v>64</v>
      </c>
      <c r="AA168" s="3" t="s">
        <v>65</v>
      </c>
      <c r="AB168" s="13">
        <v>60</v>
      </c>
    </row>
    <row r="169" spans="1:28" ht="26.4" hidden="1" outlineLevel="1" x14ac:dyDescent="0.3">
      <c r="A169" s="3">
        <v>29</v>
      </c>
      <c r="B169" s="163" t="s">
        <v>399</v>
      </c>
      <c r="C169" s="20" t="s">
        <v>66</v>
      </c>
      <c r="D169" s="3" t="s">
        <v>72</v>
      </c>
      <c r="E169" s="3" t="s">
        <v>407</v>
      </c>
      <c r="F169" s="3">
        <v>5972621</v>
      </c>
      <c r="G169" s="3" t="s">
        <v>26</v>
      </c>
      <c r="H169" s="3" t="s">
        <v>25</v>
      </c>
      <c r="I169" s="11"/>
      <c r="J169" s="14"/>
      <c r="K169" s="20"/>
      <c r="L169" s="20"/>
      <c r="M169" s="20"/>
      <c r="N169" s="20"/>
      <c r="O169" s="26"/>
      <c r="P169" s="3"/>
      <c r="Q169" s="3"/>
      <c r="R169" s="3"/>
      <c r="S169" s="3"/>
      <c r="T169" s="3"/>
      <c r="U169" s="3"/>
      <c r="V169" s="10" t="s">
        <v>14</v>
      </c>
      <c r="W169" s="3"/>
      <c r="X169" s="3"/>
      <c r="Y169" s="24">
        <v>44725</v>
      </c>
      <c r="Z169" s="4" t="s">
        <v>64</v>
      </c>
      <c r="AA169" s="3" t="s">
        <v>426</v>
      </c>
      <c r="AB169" s="13">
        <v>29</v>
      </c>
    </row>
    <row r="170" spans="1:28" ht="26.4" hidden="1" outlineLevel="1" x14ac:dyDescent="0.3">
      <c r="A170" s="46">
        <v>58</v>
      </c>
      <c r="B170" s="163" t="s">
        <v>399</v>
      </c>
      <c r="C170" s="20" t="s">
        <v>66</v>
      </c>
      <c r="D170" s="3" t="s">
        <v>72</v>
      </c>
      <c r="E170" s="47">
        <v>43911</v>
      </c>
      <c r="F170" s="48" t="s">
        <v>38</v>
      </c>
      <c r="G170" s="46" t="s">
        <v>26</v>
      </c>
      <c r="H170" s="46" t="s">
        <v>25</v>
      </c>
      <c r="I170" s="11"/>
      <c r="J170" s="14"/>
      <c r="K170" s="20"/>
      <c r="L170" s="20"/>
      <c r="M170" s="20"/>
      <c r="N170" s="20"/>
      <c r="O170" s="26"/>
      <c r="P170" s="46"/>
      <c r="Q170" s="46"/>
      <c r="R170" s="46"/>
      <c r="S170" s="46"/>
      <c r="T170" s="46"/>
      <c r="U170" s="46"/>
      <c r="V170" s="46" t="s">
        <v>14</v>
      </c>
      <c r="W170" s="46"/>
      <c r="X170" s="46"/>
      <c r="Y170" s="47">
        <v>44745</v>
      </c>
      <c r="Z170" s="4" t="s">
        <v>64</v>
      </c>
      <c r="AA170" s="3" t="s">
        <v>685</v>
      </c>
      <c r="AB170" s="13">
        <v>57</v>
      </c>
    </row>
    <row r="171" spans="1:28" collapsed="1" x14ac:dyDescent="0.3">
      <c r="B171" s="163" t="s">
        <v>399</v>
      </c>
    </row>
    <row r="172" spans="1:28" ht="26.4" hidden="1" outlineLevel="1" x14ac:dyDescent="0.3">
      <c r="A172" s="10">
        <v>26</v>
      </c>
      <c r="B172" s="163" t="s">
        <v>350</v>
      </c>
      <c r="C172" s="20" t="s">
        <v>66</v>
      </c>
      <c r="D172" s="3" t="s">
        <v>44</v>
      </c>
      <c r="E172" s="6">
        <v>43878</v>
      </c>
      <c r="F172" s="9" t="s">
        <v>337</v>
      </c>
      <c r="G172" s="10" t="s">
        <v>26</v>
      </c>
      <c r="H172" s="10" t="s">
        <v>25</v>
      </c>
      <c r="I172" s="11"/>
      <c r="J172" s="14"/>
      <c r="K172" s="20"/>
      <c r="L172" s="20"/>
      <c r="M172" s="20"/>
      <c r="N172" s="20"/>
      <c r="O172" s="26"/>
      <c r="P172" s="10"/>
      <c r="Q172" s="10"/>
      <c r="R172" s="10"/>
      <c r="S172" s="10"/>
      <c r="T172" s="10"/>
      <c r="U172" s="10"/>
      <c r="V172" s="10" t="s">
        <v>14</v>
      </c>
      <c r="W172" s="10"/>
      <c r="X172" s="10"/>
      <c r="Y172" s="6">
        <v>44716</v>
      </c>
      <c r="Z172" s="4" t="s">
        <v>64</v>
      </c>
      <c r="AA172" s="3" t="s">
        <v>342</v>
      </c>
      <c r="AB172" s="13">
        <v>33</v>
      </c>
    </row>
    <row r="173" spans="1:28" ht="26.4" hidden="1" outlineLevel="1" x14ac:dyDescent="0.3">
      <c r="A173" s="10">
        <v>27</v>
      </c>
      <c r="B173" s="163" t="s">
        <v>350</v>
      </c>
      <c r="C173" s="20" t="s">
        <v>66</v>
      </c>
      <c r="D173" s="3" t="s">
        <v>44</v>
      </c>
      <c r="E173" s="6">
        <v>43911</v>
      </c>
      <c r="F173" s="9" t="s">
        <v>38</v>
      </c>
      <c r="G173" s="10" t="s">
        <v>26</v>
      </c>
      <c r="H173" s="10" t="s">
        <v>25</v>
      </c>
      <c r="I173" s="30" t="s">
        <v>30</v>
      </c>
      <c r="J173" s="14"/>
      <c r="K173" s="20"/>
      <c r="L173" s="20"/>
      <c r="M173" s="20"/>
      <c r="N173" s="20"/>
      <c r="O173" s="26"/>
      <c r="P173" s="10"/>
      <c r="Q173" s="10"/>
      <c r="R173" s="10"/>
      <c r="S173" s="10" t="s">
        <v>11</v>
      </c>
      <c r="T173" s="10"/>
      <c r="U173" s="10"/>
      <c r="V173" s="10"/>
      <c r="W173" s="10"/>
      <c r="X173" s="10"/>
      <c r="Y173" s="6">
        <v>44716</v>
      </c>
      <c r="Z173" s="4" t="s">
        <v>64</v>
      </c>
      <c r="AA173" s="3" t="s">
        <v>342</v>
      </c>
      <c r="AB173" s="13">
        <v>33</v>
      </c>
    </row>
    <row r="174" spans="1:28" ht="26.4" hidden="1" outlineLevel="1" x14ac:dyDescent="0.3">
      <c r="A174" s="60">
        <v>36</v>
      </c>
      <c r="B174" s="163" t="s">
        <v>350</v>
      </c>
      <c r="C174" s="20" t="s">
        <v>66</v>
      </c>
      <c r="D174" s="3" t="s">
        <v>44</v>
      </c>
      <c r="E174" s="61">
        <v>43878</v>
      </c>
      <c r="F174" s="62" t="s">
        <v>337</v>
      </c>
      <c r="G174" s="60" t="s">
        <v>27</v>
      </c>
      <c r="H174" s="60" t="s">
        <v>25</v>
      </c>
      <c r="I174" s="11" t="s">
        <v>30</v>
      </c>
      <c r="J174" s="14"/>
      <c r="K174" s="20"/>
      <c r="L174" s="20"/>
      <c r="M174" s="20" t="s">
        <v>136</v>
      </c>
      <c r="N174" s="20"/>
      <c r="O174" s="26"/>
      <c r="P174" s="60"/>
      <c r="Q174" s="60"/>
      <c r="R174" s="60"/>
      <c r="S174" s="60" t="s">
        <v>11</v>
      </c>
      <c r="T174" s="60"/>
      <c r="U174" s="60"/>
      <c r="V174" s="60"/>
      <c r="W174" s="60"/>
      <c r="X174" s="60"/>
      <c r="Y174" s="61">
        <v>44786</v>
      </c>
      <c r="Z174" s="4" t="s">
        <v>64</v>
      </c>
      <c r="AA174" s="3" t="s">
        <v>791</v>
      </c>
      <c r="AB174" s="13">
        <v>37</v>
      </c>
    </row>
    <row r="175" spans="1:28" collapsed="1" x14ac:dyDescent="0.3">
      <c r="B175" s="163" t="s">
        <v>350</v>
      </c>
    </row>
    <row r="176" spans="1:28" ht="26.4" hidden="1" outlineLevel="1" x14ac:dyDescent="0.3">
      <c r="A176" s="46">
        <v>53</v>
      </c>
      <c r="B176" s="163" t="s">
        <v>702</v>
      </c>
      <c r="C176" s="20" t="s">
        <v>66</v>
      </c>
      <c r="D176" s="3" t="s">
        <v>41</v>
      </c>
      <c r="E176" s="47">
        <v>43389</v>
      </c>
      <c r="F176" s="48" t="s">
        <v>679</v>
      </c>
      <c r="G176" s="46" t="s">
        <v>26</v>
      </c>
      <c r="H176" s="46" t="s">
        <v>25</v>
      </c>
      <c r="I176" s="11"/>
      <c r="J176" s="14"/>
      <c r="K176" s="20"/>
      <c r="L176" s="20"/>
      <c r="M176" s="20"/>
      <c r="N176" s="20"/>
      <c r="O176" s="26"/>
      <c r="P176" s="46"/>
      <c r="Q176" s="46"/>
      <c r="R176" s="46"/>
      <c r="S176" s="46"/>
      <c r="T176" s="46"/>
      <c r="U176" s="46"/>
      <c r="V176" s="46" t="s">
        <v>14</v>
      </c>
      <c r="W176" s="46"/>
      <c r="X176" s="46"/>
      <c r="Y176" s="47">
        <v>44744</v>
      </c>
      <c r="Z176" s="4" t="s">
        <v>64</v>
      </c>
      <c r="AA176" s="3" t="s">
        <v>685</v>
      </c>
      <c r="AB176" s="13">
        <v>62</v>
      </c>
    </row>
    <row r="177" spans="1:28" ht="26.4" hidden="1" outlineLevel="1" x14ac:dyDescent="0.3">
      <c r="A177" s="10">
        <v>42</v>
      </c>
      <c r="B177" s="163" t="s">
        <v>702</v>
      </c>
      <c r="C177" s="20" t="s">
        <v>66</v>
      </c>
      <c r="D177" s="3" t="s">
        <v>41</v>
      </c>
      <c r="E177" s="59">
        <v>43489</v>
      </c>
      <c r="F177" s="20">
        <v>5450429</v>
      </c>
      <c r="G177" s="20" t="s">
        <v>27</v>
      </c>
      <c r="H177" s="20" t="s">
        <v>25</v>
      </c>
      <c r="I177" s="11" t="s">
        <v>30</v>
      </c>
      <c r="J177" s="14"/>
      <c r="K177" s="20"/>
      <c r="L177" s="20"/>
      <c r="M177" s="20"/>
      <c r="N177" s="20"/>
      <c r="O177" s="26"/>
      <c r="P177" s="37"/>
      <c r="Q177" s="13"/>
      <c r="R177" s="13"/>
      <c r="S177" s="20" t="s">
        <v>11</v>
      </c>
      <c r="T177" s="20"/>
      <c r="U177" s="20"/>
      <c r="V177" s="20"/>
      <c r="W177" s="20"/>
      <c r="X177" s="20"/>
      <c r="Y177" s="24">
        <v>44765</v>
      </c>
      <c r="Z177" s="4" t="s">
        <v>64</v>
      </c>
      <c r="AA177" s="3" t="s">
        <v>749</v>
      </c>
      <c r="AB177" s="13">
        <v>35</v>
      </c>
    </row>
    <row r="178" spans="1:28" ht="26.4" hidden="1" outlineLevel="1" x14ac:dyDescent="0.3">
      <c r="A178" s="60">
        <v>37</v>
      </c>
      <c r="B178" s="163" t="s">
        <v>702</v>
      </c>
      <c r="C178" s="20" t="s">
        <v>66</v>
      </c>
      <c r="D178" s="3" t="s">
        <v>41</v>
      </c>
      <c r="E178" s="61">
        <v>43389</v>
      </c>
      <c r="F178" s="62" t="s">
        <v>679</v>
      </c>
      <c r="G178" s="60" t="s">
        <v>27</v>
      </c>
      <c r="H178" s="60" t="s">
        <v>25</v>
      </c>
      <c r="I178" s="11"/>
      <c r="J178" s="14"/>
      <c r="K178" s="20"/>
      <c r="L178" s="20"/>
      <c r="M178" s="20"/>
      <c r="N178" s="20"/>
      <c r="O178" s="26"/>
      <c r="P178" s="60"/>
      <c r="Q178" s="60"/>
      <c r="R178" s="60"/>
      <c r="S178" s="60"/>
      <c r="T178" s="60"/>
      <c r="U178" s="60"/>
      <c r="V178" s="60" t="s">
        <v>14</v>
      </c>
      <c r="W178" s="60"/>
      <c r="X178" s="60"/>
      <c r="Y178" s="61">
        <v>44786</v>
      </c>
      <c r="Z178" s="4" t="s">
        <v>64</v>
      </c>
      <c r="AA178" s="3" t="s">
        <v>791</v>
      </c>
      <c r="AB178" s="13">
        <v>37</v>
      </c>
    </row>
    <row r="179" spans="1:28" collapsed="1" x14ac:dyDescent="0.3">
      <c r="B179" s="163" t="s">
        <v>702</v>
      </c>
    </row>
    <row r="180" spans="1:28" ht="26.4" hidden="1" outlineLevel="1" x14ac:dyDescent="0.3">
      <c r="A180" s="10">
        <v>64</v>
      </c>
      <c r="B180" s="163" t="s">
        <v>226</v>
      </c>
      <c r="C180" s="20" t="s">
        <v>66</v>
      </c>
      <c r="D180" s="3" t="s">
        <v>124</v>
      </c>
      <c r="E180" s="6">
        <v>44085</v>
      </c>
      <c r="F180" s="9" t="s">
        <v>258</v>
      </c>
      <c r="G180" s="10" t="s">
        <v>27</v>
      </c>
      <c r="H180" s="10" t="s">
        <v>25</v>
      </c>
      <c r="I180" s="11" t="s">
        <v>30</v>
      </c>
      <c r="J180" s="14"/>
      <c r="K180" s="5"/>
      <c r="L180" s="5"/>
      <c r="M180" s="5"/>
      <c r="N180" s="5"/>
      <c r="O180" s="15"/>
      <c r="P180" s="10"/>
      <c r="Q180" s="10"/>
      <c r="R180" s="10"/>
      <c r="S180" s="10" t="s">
        <v>11</v>
      </c>
      <c r="T180" s="10"/>
      <c r="U180" s="10"/>
      <c r="V180" s="10"/>
      <c r="W180" s="10"/>
      <c r="X180" s="10"/>
      <c r="Y180" s="6">
        <v>44709</v>
      </c>
      <c r="Z180" s="3" t="s">
        <v>64</v>
      </c>
      <c r="AA180" s="3" t="s">
        <v>65</v>
      </c>
      <c r="AB180" s="13">
        <v>64</v>
      </c>
    </row>
    <row r="181" spans="1:28" ht="26.4" hidden="1" outlineLevel="1" x14ac:dyDescent="0.3">
      <c r="A181" s="3">
        <v>61</v>
      </c>
      <c r="B181" s="163" t="s">
        <v>226</v>
      </c>
      <c r="C181" s="20" t="s">
        <v>66</v>
      </c>
      <c r="D181" s="3" t="s">
        <v>124</v>
      </c>
      <c r="E181" s="24">
        <v>44085</v>
      </c>
      <c r="F181" s="25" t="s">
        <v>258</v>
      </c>
      <c r="G181" s="3" t="s">
        <v>27</v>
      </c>
      <c r="H181" s="3" t="s">
        <v>25</v>
      </c>
      <c r="I181" s="11" t="s">
        <v>30</v>
      </c>
      <c r="J181" s="14"/>
      <c r="K181" s="20"/>
      <c r="L181" s="20"/>
      <c r="M181" s="20"/>
      <c r="N181" s="20"/>
      <c r="O181" s="26"/>
      <c r="P181" s="23"/>
      <c r="Q181" s="10"/>
      <c r="R181" s="10"/>
      <c r="S181" s="10" t="s">
        <v>11</v>
      </c>
      <c r="T181" s="10"/>
      <c r="U181" s="10"/>
      <c r="V181" s="10"/>
      <c r="W181" s="10"/>
      <c r="X181" s="10"/>
      <c r="Y181" s="6">
        <v>44710</v>
      </c>
      <c r="Z181" s="3" t="s">
        <v>64</v>
      </c>
      <c r="AA181" s="3" t="s">
        <v>65</v>
      </c>
      <c r="AB181" s="13">
        <v>60</v>
      </c>
    </row>
    <row r="182" spans="1:28" collapsed="1" x14ac:dyDescent="0.3">
      <c r="B182" s="163" t="s">
        <v>226</v>
      </c>
    </row>
    <row r="183" spans="1:28" hidden="1" outlineLevel="1" x14ac:dyDescent="0.3">
      <c r="A183" s="10">
        <v>32</v>
      </c>
      <c r="B183" s="163" t="s">
        <v>526</v>
      </c>
      <c r="C183" s="20" t="s">
        <v>66</v>
      </c>
      <c r="D183" s="3" t="s">
        <v>81</v>
      </c>
      <c r="E183" s="6" t="s">
        <v>492</v>
      </c>
      <c r="F183" s="9" t="s">
        <v>60</v>
      </c>
      <c r="G183" s="10" t="s">
        <v>26</v>
      </c>
      <c r="H183" s="10" t="s">
        <v>25</v>
      </c>
      <c r="I183" s="30" t="s">
        <v>30</v>
      </c>
      <c r="J183" s="14"/>
      <c r="K183" s="20"/>
      <c r="L183" s="20"/>
      <c r="M183" s="20" t="s">
        <v>136</v>
      </c>
      <c r="N183" s="20"/>
      <c r="O183" s="26"/>
      <c r="P183" s="10" t="s">
        <v>8</v>
      </c>
      <c r="Q183" s="10"/>
      <c r="R183" s="10"/>
      <c r="S183" s="10"/>
      <c r="T183" s="10"/>
      <c r="U183" s="10"/>
      <c r="V183" s="10"/>
      <c r="W183" s="10"/>
      <c r="X183" s="10"/>
      <c r="Y183" s="6" t="s">
        <v>508</v>
      </c>
      <c r="Z183" s="3" t="s">
        <v>8</v>
      </c>
      <c r="AA183" s="3" t="s">
        <v>509</v>
      </c>
      <c r="AB183" s="13">
        <v>39</v>
      </c>
    </row>
    <row r="184" spans="1:28" collapsed="1" x14ac:dyDescent="0.3">
      <c r="B184" s="163" t="s">
        <v>526</v>
      </c>
    </row>
    <row r="185" spans="1:28" ht="26.4" hidden="1" outlineLevel="1" x14ac:dyDescent="0.3">
      <c r="A185" s="60">
        <v>32</v>
      </c>
      <c r="B185" s="163" t="s">
        <v>704</v>
      </c>
      <c r="C185" s="20" t="s">
        <v>66</v>
      </c>
      <c r="D185" s="3" t="s">
        <v>72</v>
      </c>
      <c r="E185" s="61">
        <v>43911</v>
      </c>
      <c r="F185" s="62" t="s">
        <v>681</v>
      </c>
      <c r="G185" s="60" t="s">
        <v>26</v>
      </c>
      <c r="H185" s="60" t="s">
        <v>25</v>
      </c>
      <c r="I185" s="11"/>
      <c r="J185" s="14"/>
      <c r="K185" s="20"/>
      <c r="L185" s="20"/>
      <c r="M185" s="20"/>
      <c r="N185" s="20"/>
      <c r="O185" s="26"/>
      <c r="P185" s="60"/>
      <c r="Q185" s="60"/>
      <c r="R185" s="60"/>
      <c r="S185" s="60"/>
      <c r="T185" s="60"/>
      <c r="U185" s="60"/>
      <c r="V185" s="60" t="s">
        <v>14</v>
      </c>
      <c r="W185" s="60"/>
      <c r="X185" s="60"/>
      <c r="Y185" s="61">
        <v>44786</v>
      </c>
      <c r="Z185" s="4" t="s">
        <v>64</v>
      </c>
      <c r="AA185" s="3" t="s">
        <v>791</v>
      </c>
      <c r="AB185" s="13">
        <v>37</v>
      </c>
    </row>
    <row r="186" spans="1:28" ht="26.4" hidden="1" outlineLevel="1" x14ac:dyDescent="0.3">
      <c r="A186" s="74">
        <v>24</v>
      </c>
      <c r="B186" s="163" t="s">
        <v>704</v>
      </c>
      <c r="C186" s="20" t="s">
        <v>66</v>
      </c>
      <c r="D186" s="3" t="s">
        <v>72</v>
      </c>
      <c r="E186" s="76" t="s">
        <v>407</v>
      </c>
      <c r="F186" s="77">
        <v>5972622</v>
      </c>
      <c r="G186" s="74" t="s">
        <v>26</v>
      </c>
      <c r="H186" s="74" t="s">
        <v>25</v>
      </c>
      <c r="I186" s="11"/>
      <c r="J186" s="14"/>
      <c r="K186" s="20"/>
      <c r="L186" s="20"/>
      <c r="M186" s="20"/>
      <c r="N186" s="20"/>
      <c r="O186" s="11"/>
      <c r="P186" s="78"/>
      <c r="Q186" s="78"/>
      <c r="R186" s="78"/>
      <c r="S186" s="78"/>
      <c r="T186" s="78"/>
      <c r="U186" s="78"/>
      <c r="V186" s="78" t="s">
        <v>14</v>
      </c>
      <c r="W186" s="78"/>
      <c r="X186" s="78"/>
      <c r="Y186" s="79">
        <v>44787</v>
      </c>
      <c r="Z186" s="4" t="s">
        <v>64</v>
      </c>
      <c r="AA186" s="3" t="s">
        <v>838</v>
      </c>
      <c r="AB186" s="13">
        <v>24</v>
      </c>
    </row>
    <row r="187" spans="1:28" ht="26.4" hidden="1" outlineLevel="1" x14ac:dyDescent="0.3">
      <c r="A187" s="46">
        <v>47</v>
      </c>
      <c r="B187" s="163" t="s">
        <v>963</v>
      </c>
      <c r="C187" s="20" t="s">
        <v>66</v>
      </c>
      <c r="D187" s="3" t="s">
        <v>43</v>
      </c>
      <c r="E187" s="47">
        <v>43911</v>
      </c>
      <c r="F187" s="48" t="s">
        <v>681</v>
      </c>
      <c r="G187" s="46" t="s">
        <v>26</v>
      </c>
      <c r="H187" s="46" t="s">
        <v>25</v>
      </c>
      <c r="I187" s="11"/>
      <c r="J187" s="14"/>
      <c r="K187" s="20"/>
      <c r="L187" s="20"/>
      <c r="M187" s="20"/>
      <c r="N187" s="20"/>
      <c r="O187" s="26"/>
      <c r="P187" s="46"/>
      <c r="Q187" s="46"/>
      <c r="R187" s="46"/>
      <c r="S187" s="46"/>
      <c r="T187" s="46"/>
      <c r="U187" s="46"/>
      <c r="V187" s="46" t="s">
        <v>14</v>
      </c>
      <c r="W187" s="46"/>
      <c r="X187" s="46"/>
      <c r="Y187" s="47">
        <v>44828</v>
      </c>
      <c r="Z187" s="3" t="s">
        <v>64</v>
      </c>
      <c r="AA187" s="3" t="s">
        <v>905</v>
      </c>
      <c r="AB187" s="13">
        <v>50</v>
      </c>
    </row>
    <row r="188" spans="1:28" collapsed="1" x14ac:dyDescent="0.3">
      <c r="B188" s="163" t="s">
        <v>963</v>
      </c>
    </row>
    <row r="189" spans="1:28" ht="26.4" hidden="1" outlineLevel="1" x14ac:dyDescent="0.3">
      <c r="A189" s="10">
        <v>33</v>
      </c>
      <c r="B189" s="163" t="s">
        <v>93</v>
      </c>
      <c r="C189" s="20" t="s">
        <v>66</v>
      </c>
      <c r="D189" s="3" t="s">
        <v>85</v>
      </c>
      <c r="E189" s="6">
        <v>43500</v>
      </c>
      <c r="F189" s="9" t="s">
        <v>95</v>
      </c>
      <c r="G189" s="10" t="s">
        <v>27</v>
      </c>
      <c r="H189" s="10" t="s">
        <v>25</v>
      </c>
      <c r="I189" s="11"/>
      <c r="J189" s="14"/>
      <c r="K189" s="20"/>
      <c r="L189" s="20"/>
      <c r="M189" s="20"/>
      <c r="N189" s="20"/>
      <c r="O189" s="26"/>
      <c r="P189" s="10"/>
      <c r="Q189" s="10"/>
      <c r="R189" s="10"/>
      <c r="S189" s="10"/>
      <c r="T189" s="10"/>
      <c r="U189" s="10"/>
      <c r="V189" s="10" t="s">
        <v>14</v>
      </c>
      <c r="W189" s="10"/>
      <c r="X189" s="10"/>
      <c r="Y189" s="6">
        <v>44716</v>
      </c>
      <c r="Z189" s="4" t="s">
        <v>64</v>
      </c>
      <c r="AA189" s="3" t="s">
        <v>342</v>
      </c>
      <c r="AB189" s="13">
        <v>33</v>
      </c>
    </row>
    <row r="190" spans="1:28" ht="26.4" hidden="1" outlineLevel="1" x14ac:dyDescent="0.3">
      <c r="A190" s="46">
        <v>64</v>
      </c>
      <c r="B190" s="163" t="s">
        <v>93</v>
      </c>
      <c r="C190" s="20" t="s">
        <v>66</v>
      </c>
      <c r="D190" s="3" t="s">
        <v>85</v>
      </c>
      <c r="E190" s="47">
        <v>43500</v>
      </c>
      <c r="F190" s="48" t="s">
        <v>95</v>
      </c>
      <c r="G190" s="46" t="s">
        <v>27</v>
      </c>
      <c r="H190" s="46" t="s">
        <v>25</v>
      </c>
      <c r="I190" s="11"/>
      <c r="J190" s="14"/>
      <c r="K190" s="20"/>
      <c r="L190" s="20"/>
      <c r="M190" s="20"/>
      <c r="N190" s="20"/>
      <c r="O190" s="26"/>
      <c r="P190" s="46"/>
      <c r="Q190" s="46"/>
      <c r="R190" s="46"/>
      <c r="S190" s="46"/>
      <c r="T190" s="46"/>
      <c r="U190" s="46"/>
      <c r="V190" s="46" t="s">
        <v>14</v>
      </c>
      <c r="W190" s="46"/>
      <c r="X190" s="46"/>
      <c r="Y190" s="47">
        <v>44744</v>
      </c>
      <c r="Z190" s="4" t="s">
        <v>64</v>
      </c>
      <c r="AA190" s="3" t="s">
        <v>685</v>
      </c>
      <c r="AB190" s="13">
        <v>62</v>
      </c>
    </row>
    <row r="191" spans="1:28" collapsed="1" x14ac:dyDescent="0.3">
      <c r="B191" s="163" t="s">
        <v>93</v>
      </c>
    </row>
    <row r="192" spans="1:28" ht="26.4" hidden="1" outlineLevel="1" x14ac:dyDescent="0.3">
      <c r="A192" s="46">
        <v>65</v>
      </c>
      <c r="B192" s="163" t="s">
        <v>352</v>
      </c>
      <c r="C192" s="20" t="s">
        <v>66</v>
      </c>
      <c r="D192" s="3"/>
      <c r="E192" s="47">
        <v>43819</v>
      </c>
      <c r="F192" s="48" t="s">
        <v>340</v>
      </c>
      <c r="G192" s="46" t="s">
        <v>27</v>
      </c>
      <c r="H192" s="46" t="s">
        <v>25</v>
      </c>
      <c r="I192" s="11"/>
      <c r="J192" s="14"/>
      <c r="K192" s="20"/>
      <c r="L192" s="20"/>
      <c r="M192" s="20"/>
      <c r="N192" s="20"/>
      <c r="O192" s="26"/>
      <c r="P192" s="46"/>
      <c r="Q192" s="46"/>
      <c r="R192" s="46"/>
      <c r="S192" s="46"/>
      <c r="T192" s="46"/>
      <c r="U192" s="46"/>
      <c r="V192" s="46" t="s">
        <v>14</v>
      </c>
      <c r="W192" s="46"/>
      <c r="X192" s="46"/>
      <c r="Y192" s="47">
        <v>44745</v>
      </c>
      <c r="Z192" s="4" t="s">
        <v>64</v>
      </c>
      <c r="AA192" s="3" t="s">
        <v>685</v>
      </c>
      <c r="AB192" s="13">
        <v>57</v>
      </c>
    </row>
    <row r="193" spans="1:28" ht="26.4" hidden="1" outlineLevel="1" x14ac:dyDescent="0.3">
      <c r="A193" s="60">
        <v>31</v>
      </c>
      <c r="B193" s="163" t="s">
        <v>352</v>
      </c>
      <c r="C193" s="20" t="s">
        <v>66</v>
      </c>
      <c r="D193" s="3"/>
      <c r="E193" s="61">
        <v>43819</v>
      </c>
      <c r="F193" s="62" t="s">
        <v>340</v>
      </c>
      <c r="G193" s="60" t="s">
        <v>26</v>
      </c>
      <c r="H193" s="60" t="s">
        <v>25</v>
      </c>
      <c r="I193" s="11" t="s">
        <v>30</v>
      </c>
      <c r="J193" s="14"/>
      <c r="K193" s="20"/>
      <c r="L193" s="20"/>
      <c r="M193" s="20"/>
      <c r="N193" s="20"/>
      <c r="O193" s="26"/>
      <c r="P193" s="60"/>
      <c r="Q193" s="60"/>
      <c r="R193" s="60"/>
      <c r="S193" s="60" t="s">
        <v>11</v>
      </c>
      <c r="T193" s="60"/>
      <c r="U193" s="60"/>
      <c r="V193" s="60"/>
      <c r="W193" s="60"/>
      <c r="X193" s="60"/>
      <c r="Y193" s="61">
        <v>44786</v>
      </c>
      <c r="Z193" s="4" t="s">
        <v>64</v>
      </c>
      <c r="AA193" s="3" t="s">
        <v>791</v>
      </c>
      <c r="AB193" s="13">
        <v>37</v>
      </c>
    </row>
    <row r="194" spans="1:28" collapsed="1" x14ac:dyDescent="0.3">
      <c r="B194" s="163" t="s">
        <v>352</v>
      </c>
    </row>
    <row r="195" spans="1:28" ht="28.8" hidden="1" outlineLevel="1" x14ac:dyDescent="0.3">
      <c r="A195" s="46">
        <v>46</v>
      </c>
      <c r="B195" s="163" t="s">
        <v>882</v>
      </c>
      <c r="C195" s="20" t="s">
        <v>66</v>
      </c>
      <c r="D195" s="3" t="s">
        <v>266</v>
      </c>
      <c r="E195" s="47">
        <v>43435</v>
      </c>
      <c r="F195" s="48" t="s">
        <v>903</v>
      </c>
      <c r="G195" s="46" t="s">
        <v>26</v>
      </c>
      <c r="H195" s="46" t="s">
        <v>25</v>
      </c>
      <c r="I195" s="11" t="s">
        <v>30</v>
      </c>
      <c r="J195" s="14"/>
      <c r="K195" s="20"/>
      <c r="L195" s="20"/>
      <c r="M195" s="20"/>
      <c r="N195" s="20"/>
      <c r="O195" s="26"/>
      <c r="P195" s="46"/>
      <c r="Q195" s="46"/>
      <c r="R195" s="46"/>
      <c r="S195" s="46" t="s">
        <v>11</v>
      </c>
      <c r="T195" s="46"/>
      <c r="U195" s="46"/>
      <c r="V195" s="46"/>
      <c r="W195" s="46"/>
      <c r="X195" s="46"/>
      <c r="Y195" s="47">
        <v>44828</v>
      </c>
      <c r="Z195" s="3" t="s">
        <v>64</v>
      </c>
      <c r="AA195" s="3" t="s">
        <v>905</v>
      </c>
      <c r="AB195" s="13">
        <v>50</v>
      </c>
    </row>
    <row r="196" spans="1:28" ht="28.8" hidden="1" outlineLevel="1" x14ac:dyDescent="0.3">
      <c r="A196" s="46">
        <v>37</v>
      </c>
      <c r="B196" s="163" t="s">
        <v>882</v>
      </c>
      <c r="C196" s="20" t="s">
        <v>66</v>
      </c>
      <c r="D196" s="3" t="s">
        <v>266</v>
      </c>
      <c r="E196" s="47">
        <v>43435</v>
      </c>
      <c r="F196" s="48" t="s">
        <v>903</v>
      </c>
      <c r="G196" s="46" t="s">
        <v>26</v>
      </c>
      <c r="H196" s="46" t="s">
        <v>25</v>
      </c>
      <c r="I196" s="11"/>
      <c r="J196" s="14"/>
      <c r="K196" s="20"/>
      <c r="L196" s="20"/>
      <c r="M196" s="20"/>
      <c r="N196" s="20"/>
      <c r="O196" s="26"/>
      <c r="P196" s="46"/>
      <c r="Q196" s="46"/>
      <c r="R196" s="46"/>
      <c r="S196" s="46"/>
      <c r="T196" s="46"/>
      <c r="U196" s="46"/>
      <c r="V196" s="46" t="s">
        <v>14</v>
      </c>
      <c r="W196" s="46"/>
      <c r="X196" s="46"/>
      <c r="Y196" s="47">
        <v>44829</v>
      </c>
      <c r="Z196" s="3" t="s">
        <v>64</v>
      </c>
      <c r="AA196" s="3" t="s">
        <v>905</v>
      </c>
      <c r="AB196" s="13">
        <v>41</v>
      </c>
    </row>
    <row r="197" spans="1:28" collapsed="1" x14ac:dyDescent="0.3">
      <c r="B197" s="163" t="s">
        <v>882</v>
      </c>
    </row>
    <row r="198" spans="1:28" ht="26.4" hidden="1" outlineLevel="1" x14ac:dyDescent="0.3">
      <c r="A198" s="46">
        <v>53</v>
      </c>
      <c r="B198" s="163" t="s">
        <v>527</v>
      </c>
      <c r="C198" s="20" t="s">
        <v>66</v>
      </c>
      <c r="D198" s="3" t="s">
        <v>515</v>
      </c>
      <c r="E198" s="47">
        <v>43946</v>
      </c>
      <c r="F198" s="48" t="s">
        <v>494</v>
      </c>
      <c r="G198" s="46" t="s">
        <v>27</v>
      </c>
      <c r="H198" s="46" t="s">
        <v>25</v>
      </c>
      <c r="I198" s="11"/>
      <c r="J198" s="14"/>
      <c r="K198" s="20"/>
      <c r="L198" s="20"/>
      <c r="M198" s="20"/>
      <c r="N198" s="20"/>
      <c r="O198" s="26"/>
      <c r="P198" s="46"/>
      <c r="Q198" s="46"/>
      <c r="R198" s="46"/>
      <c r="S198" s="46"/>
      <c r="T198" s="46"/>
      <c r="U198" s="46"/>
      <c r="V198" s="46" t="s">
        <v>14</v>
      </c>
      <c r="W198" s="46"/>
      <c r="X198" s="46"/>
      <c r="Y198" s="47">
        <v>44828</v>
      </c>
      <c r="Z198" s="3" t="s">
        <v>64</v>
      </c>
      <c r="AA198" s="3" t="s">
        <v>905</v>
      </c>
      <c r="AB198" s="13">
        <v>50</v>
      </c>
    </row>
    <row r="199" spans="1:28" ht="26.4" hidden="1" outlineLevel="1" x14ac:dyDescent="0.3">
      <c r="A199" s="46">
        <v>43</v>
      </c>
      <c r="B199" s="163" t="s">
        <v>527</v>
      </c>
      <c r="C199" s="20" t="s">
        <v>66</v>
      </c>
      <c r="D199" s="3" t="s">
        <v>920</v>
      </c>
      <c r="E199" s="47">
        <v>43946</v>
      </c>
      <c r="F199" s="48" t="s">
        <v>494</v>
      </c>
      <c r="G199" s="46" t="s">
        <v>27</v>
      </c>
      <c r="H199" s="46" t="s">
        <v>25</v>
      </c>
      <c r="I199" s="11"/>
      <c r="J199" s="14"/>
      <c r="K199" s="20"/>
      <c r="L199" s="20"/>
      <c r="M199" s="20"/>
      <c r="N199" s="20"/>
      <c r="O199" s="26"/>
      <c r="P199" s="46"/>
      <c r="Q199" s="46"/>
      <c r="R199" s="46"/>
      <c r="S199" s="46"/>
      <c r="T199" s="46"/>
      <c r="U199" s="46"/>
      <c r="V199" s="46" t="s">
        <v>14</v>
      </c>
      <c r="W199" s="46"/>
      <c r="X199" s="46"/>
      <c r="Y199" s="47">
        <v>44829</v>
      </c>
      <c r="Z199" s="3" t="s">
        <v>64</v>
      </c>
      <c r="AA199" s="3" t="s">
        <v>905</v>
      </c>
      <c r="AB199" s="13">
        <v>41</v>
      </c>
    </row>
    <row r="200" spans="1:28" collapsed="1" x14ac:dyDescent="0.3">
      <c r="B200" s="163" t="s">
        <v>527</v>
      </c>
    </row>
    <row r="201" spans="1:28" ht="26.4" hidden="1" outlineLevel="1" x14ac:dyDescent="0.3">
      <c r="A201" s="10">
        <v>40</v>
      </c>
      <c r="B201" s="163" t="s">
        <v>759</v>
      </c>
      <c r="C201" s="20" t="s">
        <v>66</v>
      </c>
      <c r="D201" s="3" t="s">
        <v>41</v>
      </c>
      <c r="E201" s="59">
        <v>43719</v>
      </c>
      <c r="F201" s="20">
        <v>4890398</v>
      </c>
      <c r="G201" s="20" t="s">
        <v>53</v>
      </c>
      <c r="H201" s="20" t="s">
        <v>25</v>
      </c>
      <c r="I201" s="11" t="s">
        <v>30</v>
      </c>
      <c r="J201" s="14"/>
      <c r="K201" s="20"/>
      <c r="L201" s="20"/>
      <c r="M201" s="20"/>
      <c r="N201" s="20"/>
      <c r="O201" s="26"/>
      <c r="P201" s="37"/>
      <c r="Q201" s="13"/>
      <c r="R201" s="13"/>
      <c r="S201" s="20" t="s">
        <v>11</v>
      </c>
      <c r="T201" s="20"/>
      <c r="U201" s="20"/>
      <c r="V201" s="20"/>
      <c r="W201" s="20"/>
      <c r="X201" s="20"/>
      <c r="Y201" s="24">
        <v>44765</v>
      </c>
      <c r="Z201" s="4" t="s">
        <v>64</v>
      </c>
      <c r="AA201" s="3" t="s">
        <v>749</v>
      </c>
      <c r="AB201" s="13">
        <v>35</v>
      </c>
    </row>
    <row r="202" spans="1:28" ht="26.4" hidden="1" outlineLevel="1" x14ac:dyDescent="0.3">
      <c r="A202" s="46">
        <v>51</v>
      </c>
      <c r="B202" s="163" t="s">
        <v>759</v>
      </c>
      <c r="C202" s="20" t="s">
        <v>66</v>
      </c>
      <c r="D202" s="3" t="s">
        <v>41</v>
      </c>
      <c r="E202" s="47">
        <v>42799</v>
      </c>
      <c r="F202" s="48" t="s">
        <v>904</v>
      </c>
      <c r="G202" s="46" t="s">
        <v>53</v>
      </c>
      <c r="H202" s="46" t="s">
        <v>25</v>
      </c>
      <c r="I202" s="11" t="s">
        <v>30</v>
      </c>
      <c r="J202" s="14"/>
      <c r="K202" s="20"/>
      <c r="L202" s="20"/>
      <c r="M202" s="20"/>
      <c r="N202" s="20"/>
      <c r="O202" s="26"/>
      <c r="P202" s="46"/>
      <c r="Q202" s="46"/>
      <c r="R202" s="46"/>
      <c r="S202" s="46" t="s">
        <v>11</v>
      </c>
      <c r="T202" s="46"/>
      <c r="U202" s="46"/>
      <c r="V202" s="46"/>
      <c r="W202" s="46"/>
      <c r="X202" s="46"/>
      <c r="Y202" s="47">
        <v>44828</v>
      </c>
      <c r="Z202" s="3" t="s">
        <v>64</v>
      </c>
      <c r="AA202" s="3" t="s">
        <v>905</v>
      </c>
      <c r="AB202" s="13">
        <v>50</v>
      </c>
    </row>
    <row r="203" spans="1:28" collapsed="1" x14ac:dyDescent="0.3">
      <c r="B203" s="163" t="s">
        <v>759</v>
      </c>
    </row>
    <row r="204" spans="1:28" ht="26.4" hidden="1" outlineLevel="1" x14ac:dyDescent="0.3">
      <c r="A204" s="19">
        <v>29</v>
      </c>
      <c r="B204" s="163" t="s">
        <v>79</v>
      </c>
      <c r="C204" s="3" t="s">
        <v>66</v>
      </c>
      <c r="D204" s="3" t="s">
        <v>77</v>
      </c>
      <c r="E204" s="17">
        <v>43644</v>
      </c>
      <c r="F204" s="18" t="s">
        <v>62</v>
      </c>
      <c r="G204" s="19" t="s">
        <v>26</v>
      </c>
      <c r="H204" s="19" t="s">
        <v>25</v>
      </c>
      <c r="I204" s="11" t="s">
        <v>30</v>
      </c>
      <c r="J204" s="14"/>
      <c r="K204" s="5"/>
      <c r="L204" s="5"/>
      <c r="M204" s="5"/>
      <c r="N204" s="5"/>
      <c r="O204" s="15"/>
      <c r="P204" s="12"/>
      <c r="Q204" s="5"/>
      <c r="R204" s="5"/>
      <c r="S204" s="19" t="s">
        <v>11</v>
      </c>
      <c r="T204" s="19"/>
      <c r="U204" s="19"/>
      <c r="V204" s="19"/>
      <c r="W204" s="19"/>
      <c r="X204" s="19"/>
      <c r="Y204" s="17">
        <v>44696</v>
      </c>
      <c r="Z204" s="3" t="s">
        <v>64</v>
      </c>
      <c r="AA204" s="3" t="s">
        <v>189</v>
      </c>
      <c r="AB204" s="13">
        <v>32</v>
      </c>
    </row>
    <row r="205" spans="1:28" ht="26.4" hidden="1" outlineLevel="1" x14ac:dyDescent="0.3">
      <c r="A205" s="49">
        <v>22</v>
      </c>
      <c r="B205" s="163" t="s">
        <v>79</v>
      </c>
      <c r="C205" s="20" t="s">
        <v>66</v>
      </c>
      <c r="D205" s="3" t="s">
        <v>81</v>
      </c>
      <c r="E205" s="56">
        <v>43644</v>
      </c>
      <c r="F205" s="49">
        <v>5683064</v>
      </c>
      <c r="G205" s="49" t="s">
        <v>26</v>
      </c>
      <c r="H205" s="49" t="s">
        <v>25</v>
      </c>
      <c r="I205" s="11"/>
      <c r="J205" s="14"/>
      <c r="K205" s="20"/>
      <c r="L205" s="20"/>
      <c r="M205" s="20" t="s">
        <v>136</v>
      </c>
      <c r="N205" s="20"/>
      <c r="O205" s="26"/>
      <c r="P205" s="49"/>
      <c r="Q205" s="49"/>
      <c r="R205" s="49"/>
      <c r="S205" s="49" t="s">
        <v>11</v>
      </c>
      <c r="T205" s="49"/>
      <c r="U205" s="49"/>
      <c r="V205" s="49"/>
      <c r="W205" s="49"/>
      <c r="X205" s="49"/>
      <c r="Y205" s="56">
        <v>44759</v>
      </c>
      <c r="Z205" s="4" t="s">
        <v>64</v>
      </c>
      <c r="AA205" s="3" t="s">
        <v>730</v>
      </c>
      <c r="AB205" s="13">
        <v>26</v>
      </c>
    </row>
    <row r="206" spans="1:28" collapsed="1" x14ac:dyDescent="0.3">
      <c r="B206" s="163" t="s">
        <v>79</v>
      </c>
    </row>
    <row r="207" spans="1:28" ht="26.4" hidden="1" outlineLevel="1" x14ac:dyDescent="0.3">
      <c r="A207" s="3">
        <v>31</v>
      </c>
      <c r="B207" s="163" t="s">
        <v>431</v>
      </c>
      <c r="C207" s="20" t="s">
        <v>66</v>
      </c>
      <c r="D207" s="3" t="s">
        <v>41</v>
      </c>
      <c r="E207" s="3" t="s">
        <v>423</v>
      </c>
      <c r="F207" s="3">
        <v>4648815</v>
      </c>
      <c r="G207" s="3" t="s">
        <v>53</v>
      </c>
      <c r="H207" s="3" t="s">
        <v>25</v>
      </c>
      <c r="I207" s="30" t="s">
        <v>30</v>
      </c>
      <c r="J207" s="14"/>
      <c r="K207" s="20"/>
      <c r="L207" s="20"/>
      <c r="M207" s="20"/>
      <c r="N207" s="20"/>
      <c r="O207" s="26"/>
      <c r="P207" s="3"/>
      <c r="Q207" s="3"/>
      <c r="R207" s="3"/>
      <c r="S207" s="10" t="s">
        <v>11</v>
      </c>
      <c r="T207" s="3"/>
      <c r="U207" s="3"/>
      <c r="V207" s="3"/>
      <c r="W207" s="3"/>
      <c r="X207" s="3"/>
      <c r="Y207" s="24">
        <v>44725</v>
      </c>
      <c r="Z207" s="4" t="s">
        <v>64</v>
      </c>
      <c r="AA207" s="3" t="s">
        <v>426</v>
      </c>
      <c r="AB207" s="13">
        <v>29</v>
      </c>
    </row>
    <row r="208" spans="1:28" ht="26.4" hidden="1" outlineLevel="1" x14ac:dyDescent="0.3">
      <c r="A208" s="60">
        <v>35</v>
      </c>
      <c r="B208" s="163" t="s">
        <v>431</v>
      </c>
      <c r="C208" s="20" t="s">
        <v>66</v>
      </c>
      <c r="D208" s="3" t="s">
        <v>41</v>
      </c>
      <c r="E208" s="61">
        <v>42670</v>
      </c>
      <c r="F208" s="62" t="s">
        <v>789</v>
      </c>
      <c r="G208" s="60" t="s">
        <v>53</v>
      </c>
      <c r="H208" s="60" t="s">
        <v>25</v>
      </c>
      <c r="I208" s="11" t="s">
        <v>30</v>
      </c>
      <c r="J208" s="14"/>
      <c r="K208" s="20"/>
      <c r="L208" s="20"/>
      <c r="M208" s="20"/>
      <c r="N208" s="20"/>
      <c r="O208" s="26"/>
      <c r="P208" s="60"/>
      <c r="Q208" s="60"/>
      <c r="R208" s="60"/>
      <c r="S208" s="60" t="s">
        <v>11</v>
      </c>
      <c r="T208" s="60"/>
      <c r="U208" s="60"/>
      <c r="V208" s="60"/>
      <c r="W208" s="60"/>
      <c r="X208" s="60"/>
      <c r="Y208" s="61">
        <v>44786</v>
      </c>
      <c r="Z208" s="4" t="s">
        <v>64</v>
      </c>
      <c r="AA208" s="3" t="s">
        <v>791</v>
      </c>
      <c r="AB208" s="13">
        <v>37</v>
      </c>
    </row>
    <row r="209" spans="1:28" collapsed="1" x14ac:dyDescent="0.3">
      <c r="B209" s="163" t="s">
        <v>431</v>
      </c>
    </row>
    <row r="210" spans="1:28" ht="26.4" hidden="1" outlineLevel="1" x14ac:dyDescent="0.3">
      <c r="A210" s="3">
        <v>30</v>
      </c>
      <c r="B210" s="163" t="s">
        <v>283</v>
      </c>
      <c r="C210" s="20" t="s">
        <v>66</v>
      </c>
      <c r="D210" s="3" t="s">
        <v>72</v>
      </c>
      <c r="E210" s="3" t="s">
        <v>422</v>
      </c>
      <c r="F210" s="3">
        <v>4641516</v>
      </c>
      <c r="G210" s="3" t="s">
        <v>53</v>
      </c>
      <c r="H210" s="3" t="s">
        <v>25</v>
      </c>
      <c r="I210" s="11"/>
      <c r="J210" s="14"/>
      <c r="K210" s="20"/>
      <c r="L210" s="20"/>
      <c r="M210" s="20"/>
      <c r="N210" s="20"/>
      <c r="O210" s="26"/>
      <c r="P210" s="3"/>
      <c r="Q210" s="3"/>
      <c r="R210" s="3"/>
      <c r="S210" s="3"/>
      <c r="T210" s="3"/>
      <c r="U210" s="3"/>
      <c r="V210" s="10" t="s">
        <v>14</v>
      </c>
      <c r="W210" s="3"/>
      <c r="X210" s="3"/>
      <c r="Y210" s="24">
        <v>44725</v>
      </c>
      <c r="Z210" s="4" t="s">
        <v>64</v>
      </c>
      <c r="AA210" s="3" t="s">
        <v>426</v>
      </c>
      <c r="AB210" s="13">
        <v>29</v>
      </c>
    </row>
    <row r="211" spans="1:28" ht="26.4" hidden="1" outlineLevel="1" x14ac:dyDescent="0.3">
      <c r="A211" s="10">
        <v>39</v>
      </c>
      <c r="B211" s="163" t="s">
        <v>283</v>
      </c>
      <c r="C211" s="20" t="s">
        <v>66</v>
      </c>
      <c r="D211" s="3" t="s">
        <v>43</v>
      </c>
      <c r="E211" s="59">
        <v>44101</v>
      </c>
      <c r="F211" s="20">
        <v>4641516</v>
      </c>
      <c r="G211" s="20" t="s">
        <v>53</v>
      </c>
      <c r="H211" s="20" t="s">
        <v>25</v>
      </c>
      <c r="I211" s="11"/>
      <c r="J211" s="14"/>
      <c r="K211" s="20"/>
      <c r="L211" s="20"/>
      <c r="M211" s="20"/>
      <c r="N211" s="20"/>
      <c r="O211" s="26"/>
      <c r="P211" s="37"/>
      <c r="Q211" s="13"/>
      <c r="R211" s="13"/>
      <c r="S211" s="20"/>
      <c r="T211" s="20"/>
      <c r="U211" s="20"/>
      <c r="V211" s="20" t="s">
        <v>14</v>
      </c>
      <c r="W211" s="20"/>
      <c r="X211" s="20"/>
      <c r="Y211" s="24">
        <v>44765</v>
      </c>
      <c r="Z211" s="4" t="s">
        <v>64</v>
      </c>
      <c r="AA211" s="3" t="s">
        <v>749</v>
      </c>
      <c r="AB211" s="13">
        <v>35</v>
      </c>
    </row>
    <row r="212" spans="1:28" collapsed="1" x14ac:dyDescent="0.3">
      <c r="B212" s="163" t="s">
        <v>283</v>
      </c>
    </row>
    <row r="213" spans="1:28" ht="26.4" hidden="1" outlineLevel="1" x14ac:dyDescent="0.3">
      <c r="A213" s="19">
        <v>33</v>
      </c>
      <c r="B213" s="163" t="s">
        <v>207</v>
      </c>
      <c r="C213" s="3" t="s">
        <v>66</v>
      </c>
      <c r="D213" s="3" t="s">
        <v>81</v>
      </c>
      <c r="E213" s="17">
        <v>43644</v>
      </c>
      <c r="F213" s="18" t="s">
        <v>60</v>
      </c>
      <c r="G213" s="19" t="s">
        <v>27</v>
      </c>
      <c r="H213" s="19" t="s">
        <v>25</v>
      </c>
      <c r="I213" s="11" t="s">
        <v>30</v>
      </c>
      <c r="J213" s="14"/>
      <c r="K213" s="5"/>
      <c r="L213" s="5"/>
      <c r="M213" s="5" t="s">
        <v>136</v>
      </c>
      <c r="N213" s="5"/>
      <c r="O213" s="15"/>
      <c r="P213" s="12"/>
      <c r="Q213" s="5"/>
      <c r="R213" s="5"/>
      <c r="S213" s="19" t="s">
        <v>11</v>
      </c>
      <c r="T213" s="19"/>
      <c r="U213" s="19"/>
      <c r="V213" s="19"/>
      <c r="W213" s="19"/>
      <c r="X213" s="19"/>
      <c r="Y213" s="17">
        <v>44696</v>
      </c>
      <c r="Z213" s="3" t="s">
        <v>64</v>
      </c>
      <c r="AA213" s="3" t="s">
        <v>189</v>
      </c>
      <c r="AB213" s="13">
        <v>32</v>
      </c>
    </row>
    <row r="214" spans="1:28" collapsed="1" x14ac:dyDescent="0.3">
      <c r="B214" s="163" t="s">
        <v>207</v>
      </c>
    </row>
    <row r="215" spans="1:28" ht="26.4" hidden="1" outlineLevel="1" x14ac:dyDescent="0.3">
      <c r="A215" s="46">
        <v>54</v>
      </c>
      <c r="B215" s="163" t="s">
        <v>703</v>
      </c>
      <c r="C215" s="20" t="s">
        <v>66</v>
      </c>
      <c r="D215" s="3" t="s">
        <v>70</v>
      </c>
      <c r="E215" s="47">
        <v>43475</v>
      </c>
      <c r="F215" s="48" t="s">
        <v>680</v>
      </c>
      <c r="G215" s="46" t="s">
        <v>26</v>
      </c>
      <c r="H215" s="46" t="s">
        <v>25</v>
      </c>
      <c r="I215" s="11" t="s">
        <v>30</v>
      </c>
      <c r="J215" s="14"/>
      <c r="K215" s="20"/>
      <c r="L215" s="20"/>
      <c r="M215" s="20"/>
      <c r="N215" s="20"/>
      <c r="O215" s="26"/>
      <c r="P215" s="46"/>
      <c r="Q215" s="46"/>
      <c r="R215" s="46"/>
      <c r="S215" s="46" t="s">
        <v>11</v>
      </c>
      <c r="T215" s="46"/>
      <c r="U215" s="46"/>
      <c r="V215" s="46"/>
      <c r="W215" s="46"/>
      <c r="X215" s="46"/>
      <c r="Y215" s="47">
        <v>44744</v>
      </c>
      <c r="Z215" s="4" t="s">
        <v>64</v>
      </c>
      <c r="AA215" s="3" t="s">
        <v>685</v>
      </c>
      <c r="AB215" s="13">
        <v>62</v>
      </c>
    </row>
    <row r="216" spans="1:28" collapsed="1" x14ac:dyDescent="0.3">
      <c r="B216" s="163" t="s">
        <v>703</v>
      </c>
    </row>
    <row r="217" spans="1:28" ht="26.4" hidden="1" outlineLevel="1" x14ac:dyDescent="0.3">
      <c r="A217" s="10">
        <v>30</v>
      </c>
      <c r="B217" s="163" t="s">
        <v>964</v>
      </c>
      <c r="C217" s="20" t="s">
        <v>66</v>
      </c>
      <c r="D217" s="3" t="s">
        <v>96</v>
      </c>
      <c r="E217" s="6">
        <v>42628</v>
      </c>
      <c r="F217" s="9" t="s">
        <v>338</v>
      </c>
      <c r="G217" s="10" t="s">
        <v>53</v>
      </c>
      <c r="H217" s="10" t="s">
        <v>25</v>
      </c>
      <c r="I217" s="11"/>
      <c r="J217" s="14"/>
      <c r="K217" s="20"/>
      <c r="L217" s="20"/>
      <c r="M217" s="20"/>
      <c r="N217" s="20"/>
      <c r="O217" s="26"/>
      <c r="P217" s="10"/>
      <c r="Q217" s="10"/>
      <c r="R217" s="10"/>
      <c r="S217" s="10"/>
      <c r="T217" s="10"/>
      <c r="U217" s="10"/>
      <c r="V217" s="10" t="s">
        <v>14</v>
      </c>
      <c r="W217" s="10"/>
      <c r="X217" s="10"/>
      <c r="Y217" s="6">
        <v>44716</v>
      </c>
      <c r="Z217" s="4" t="s">
        <v>64</v>
      </c>
      <c r="AA217" s="3" t="s">
        <v>342</v>
      </c>
      <c r="AB217" s="13">
        <v>33</v>
      </c>
    </row>
    <row r="218" spans="1:28" ht="26.4" hidden="1" outlineLevel="1" x14ac:dyDescent="0.3">
      <c r="A218" s="49">
        <v>23</v>
      </c>
      <c r="B218" s="163" t="s">
        <v>741</v>
      </c>
      <c r="C218" s="20" t="s">
        <v>66</v>
      </c>
      <c r="D218" s="3" t="s">
        <v>96</v>
      </c>
      <c r="E218" s="56">
        <v>42628</v>
      </c>
      <c r="F218" s="49">
        <v>4643860</v>
      </c>
      <c r="G218" s="49" t="s">
        <v>26</v>
      </c>
      <c r="H218" s="49" t="s">
        <v>25</v>
      </c>
      <c r="I218" s="11"/>
      <c r="J218" s="14"/>
      <c r="K218" s="20"/>
      <c r="L218" s="20"/>
      <c r="M218" s="20"/>
      <c r="N218" s="20"/>
      <c r="O218" s="26"/>
      <c r="P218" s="49"/>
      <c r="Q218" s="49"/>
      <c r="R218" s="49"/>
      <c r="S218" s="49"/>
      <c r="T218" s="49"/>
      <c r="U218" s="49"/>
      <c r="V218" s="49" t="s">
        <v>14</v>
      </c>
      <c r="W218" s="49"/>
      <c r="X218" s="49"/>
      <c r="Y218" s="56">
        <v>44759</v>
      </c>
      <c r="Z218" s="4" t="s">
        <v>64</v>
      </c>
      <c r="AA218" s="3" t="s">
        <v>730</v>
      </c>
      <c r="AB218" s="13">
        <v>26</v>
      </c>
    </row>
    <row r="219" spans="1:28" collapsed="1" x14ac:dyDescent="0.3">
      <c r="B219" s="163" t="s">
        <v>741</v>
      </c>
    </row>
    <row r="220" spans="1:28" ht="26.4" hidden="1" outlineLevel="1" x14ac:dyDescent="0.3">
      <c r="A220" s="10">
        <v>34</v>
      </c>
      <c r="B220" s="163" t="s">
        <v>118</v>
      </c>
      <c r="C220" s="20" t="s">
        <v>66</v>
      </c>
      <c r="D220" s="3" t="s">
        <v>68</v>
      </c>
      <c r="E220" s="6">
        <v>44263</v>
      </c>
      <c r="F220" s="9" t="s">
        <v>113</v>
      </c>
      <c r="G220" s="10" t="s">
        <v>23</v>
      </c>
      <c r="H220" s="10" t="s">
        <v>25</v>
      </c>
      <c r="I220" s="11"/>
      <c r="J220" s="14"/>
      <c r="K220" s="5"/>
      <c r="L220" s="5"/>
      <c r="M220" s="5"/>
      <c r="N220" s="5"/>
      <c r="O220" s="15"/>
      <c r="P220" s="10"/>
      <c r="Q220" s="10"/>
      <c r="R220" s="10"/>
      <c r="S220" s="10"/>
      <c r="T220" s="10"/>
      <c r="U220" s="10"/>
      <c r="V220" s="10"/>
      <c r="W220" s="10" t="s">
        <v>15</v>
      </c>
      <c r="X220" s="10"/>
      <c r="Y220" s="6">
        <v>44710</v>
      </c>
      <c r="Z220" s="3" t="s">
        <v>64</v>
      </c>
      <c r="AA220" s="3" t="s">
        <v>65</v>
      </c>
      <c r="AB220" s="13">
        <v>60</v>
      </c>
    </row>
    <row r="221" spans="1:28" ht="26.4" hidden="1" outlineLevel="1" x14ac:dyDescent="0.3">
      <c r="A221" s="46">
        <v>49</v>
      </c>
      <c r="B221" s="163" t="s">
        <v>118</v>
      </c>
      <c r="C221" s="20" t="s">
        <v>66</v>
      </c>
      <c r="D221" s="3" t="s">
        <v>68</v>
      </c>
      <c r="E221" s="47">
        <v>44263</v>
      </c>
      <c r="F221" s="48" t="s">
        <v>714</v>
      </c>
      <c r="G221" s="46" t="s">
        <v>24</v>
      </c>
      <c r="H221" s="46" t="s">
        <v>25</v>
      </c>
      <c r="I221" s="11"/>
      <c r="J221" s="14"/>
      <c r="K221" s="20"/>
      <c r="L221" s="20"/>
      <c r="M221" s="20"/>
      <c r="N221" s="20"/>
      <c r="O221" s="26"/>
      <c r="P221" s="46"/>
      <c r="Q221" s="46"/>
      <c r="R221" s="46"/>
      <c r="S221" s="46"/>
      <c r="T221" s="46"/>
      <c r="U221" s="46"/>
      <c r="V221" s="46" t="s">
        <v>14</v>
      </c>
      <c r="W221" s="46"/>
      <c r="X221" s="46"/>
      <c r="Y221" s="47">
        <v>44745</v>
      </c>
      <c r="Z221" s="4" t="s">
        <v>64</v>
      </c>
      <c r="AA221" s="3" t="s">
        <v>685</v>
      </c>
      <c r="AB221" s="13">
        <v>57</v>
      </c>
    </row>
    <row r="222" spans="1:28" collapsed="1" x14ac:dyDescent="0.3">
      <c r="B222" s="163" t="s">
        <v>118</v>
      </c>
    </row>
    <row r="223" spans="1:28" ht="26.4" hidden="1" outlineLevel="1" x14ac:dyDescent="0.3">
      <c r="A223" s="46">
        <v>20</v>
      </c>
      <c r="B223" s="163" t="s">
        <v>542</v>
      </c>
      <c r="C223" s="20" t="s">
        <v>66</v>
      </c>
      <c r="D223" s="3" t="s">
        <v>573</v>
      </c>
      <c r="E223" s="47">
        <v>43817</v>
      </c>
      <c r="F223" s="48" t="s">
        <v>561</v>
      </c>
      <c r="G223" s="46" t="s">
        <v>27</v>
      </c>
      <c r="H223" s="46" t="s">
        <v>25</v>
      </c>
      <c r="I223" s="11" t="s">
        <v>30</v>
      </c>
      <c r="J223" s="14"/>
      <c r="K223" s="20"/>
      <c r="L223" s="20"/>
      <c r="M223" s="20" t="s">
        <v>136</v>
      </c>
      <c r="N223" s="20"/>
      <c r="O223" s="26"/>
      <c r="P223" s="37"/>
      <c r="Q223" s="13"/>
      <c r="R223" s="13"/>
      <c r="S223" s="46" t="s">
        <v>11</v>
      </c>
      <c r="T223" s="46"/>
      <c r="U223" s="46"/>
      <c r="V223" s="46"/>
      <c r="W223" s="46"/>
      <c r="X223" s="46"/>
      <c r="Y223" s="47">
        <v>44897</v>
      </c>
      <c r="Z223" s="3" t="s">
        <v>11</v>
      </c>
      <c r="AA223" s="3" t="s">
        <v>749</v>
      </c>
      <c r="AB223" s="13">
        <v>21</v>
      </c>
    </row>
    <row r="224" spans="1:28" ht="26.4" hidden="1" outlineLevel="1" x14ac:dyDescent="0.3">
      <c r="A224" s="46">
        <v>28</v>
      </c>
      <c r="B224" s="163" t="s">
        <v>542</v>
      </c>
      <c r="C224" s="20" t="s">
        <v>66</v>
      </c>
      <c r="D224" s="3" t="s">
        <v>573</v>
      </c>
      <c r="E224" s="47">
        <v>43817</v>
      </c>
      <c r="F224" s="48" t="s">
        <v>561</v>
      </c>
      <c r="G224" s="46" t="s">
        <v>53</v>
      </c>
      <c r="H224" s="46" t="s">
        <v>25</v>
      </c>
      <c r="I224" s="11"/>
      <c r="J224" s="14"/>
      <c r="K224" s="20"/>
      <c r="L224" s="20"/>
      <c r="M224" s="20"/>
      <c r="N224" s="20"/>
      <c r="O224" s="26"/>
      <c r="P224" s="46"/>
      <c r="Q224" s="46"/>
      <c r="R224" s="46"/>
      <c r="S224" s="46" t="s">
        <v>11</v>
      </c>
      <c r="T224" s="46"/>
      <c r="U224" s="46"/>
      <c r="V224" s="46"/>
      <c r="W224" s="46"/>
      <c r="X224" s="46"/>
      <c r="Y224" s="47">
        <v>44913</v>
      </c>
      <c r="Z224" s="3" t="s">
        <v>11</v>
      </c>
      <c r="AA224" s="3" t="s">
        <v>749</v>
      </c>
      <c r="AB224" s="13">
        <v>29</v>
      </c>
    </row>
    <row r="225" spans="1:28" collapsed="1" x14ac:dyDescent="0.3">
      <c r="B225" s="163" t="s">
        <v>542</v>
      </c>
    </row>
    <row r="226" spans="1:28" ht="26.4" hidden="1" outlineLevel="1" x14ac:dyDescent="0.3">
      <c r="A226" s="46">
        <v>21</v>
      </c>
      <c r="B226" s="163" t="s">
        <v>946</v>
      </c>
      <c r="C226" s="20" t="s">
        <v>66</v>
      </c>
      <c r="D226" s="3" t="s">
        <v>41</v>
      </c>
      <c r="E226" s="47">
        <v>43743</v>
      </c>
      <c r="F226" s="48" t="s">
        <v>941</v>
      </c>
      <c r="G226" s="46" t="s">
        <v>27</v>
      </c>
      <c r="H226" s="46" t="s">
        <v>25</v>
      </c>
      <c r="I226" s="11"/>
      <c r="J226" s="14"/>
      <c r="K226" s="20"/>
      <c r="L226" s="20"/>
      <c r="M226" s="20"/>
      <c r="N226" s="20"/>
      <c r="O226" s="26" t="s">
        <v>141</v>
      </c>
      <c r="P226" s="37"/>
      <c r="Q226" s="13"/>
      <c r="R226" s="13"/>
      <c r="S226" s="46"/>
      <c r="T226" s="46"/>
      <c r="U226" s="46"/>
      <c r="V226" s="46"/>
      <c r="W226" s="46"/>
      <c r="X226" s="46"/>
      <c r="Y226" s="47">
        <v>44898</v>
      </c>
      <c r="Z226" s="3" t="s">
        <v>11</v>
      </c>
      <c r="AA226" s="3" t="s">
        <v>749</v>
      </c>
      <c r="AB226" s="13">
        <v>21</v>
      </c>
    </row>
    <row r="227" spans="1:28" ht="26.4" hidden="1" outlineLevel="1" x14ac:dyDescent="0.3">
      <c r="A227" s="46">
        <v>29</v>
      </c>
      <c r="B227" s="163" t="s">
        <v>946</v>
      </c>
      <c r="C227" s="20" t="s">
        <v>66</v>
      </c>
      <c r="D227" s="3" t="s">
        <v>41</v>
      </c>
      <c r="E227" s="81">
        <v>43743</v>
      </c>
      <c r="F227" s="48" t="s">
        <v>941</v>
      </c>
      <c r="G227" s="46" t="s">
        <v>27</v>
      </c>
      <c r="H227" s="82" t="s">
        <v>25</v>
      </c>
      <c r="I227" s="20"/>
      <c r="J227" s="20"/>
      <c r="K227" s="20"/>
      <c r="L227" s="20"/>
      <c r="M227" s="20"/>
      <c r="N227" s="20"/>
      <c r="O227" s="20"/>
      <c r="P227" s="83"/>
      <c r="Q227" s="46"/>
      <c r="R227" s="46"/>
      <c r="S227" s="46" t="s">
        <v>11</v>
      </c>
      <c r="T227" s="46"/>
      <c r="U227" s="46"/>
      <c r="V227" s="46"/>
      <c r="W227" s="46"/>
      <c r="X227" s="46"/>
      <c r="Y227" s="47">
        <v>44913</v>
      </c>
      <c r="Z227" s="3" t="s">
        <v>11</v>
      </c>
      <c r="AA227" s="3" t="s">
        <v>749</v>
      </c>
      <c r="AB227" s="13">
        <v>29</v>
      </c>
    </row>
    <row r="228" spans="1:28" collapsed="1" x14ac:dyDescent="0.3">
      <c r="B228" s="163" t="s">
        <v>946</v>
      </c>
    </row>
    <row r="229" spans="1:28" hidden="1" outlineLevel="1" x14ac:dyDescent="0.3">
      <c r="A229" s="7">
        <v>40</v>
      </c>
      <c r="B229" s="163" t="s">
        <v>529</v>
      </c>
      <c r="C229" s="20" t="s">
        <v>66</v>
      </c>
      <c r="D229" s="3" t="s">
        <v>193</v>
      </c>
      <c r="E229" s="24" t="s">
        <v>465</v>
      </c>
      <c r="F229" s="25" t="s">
        <v>501</v>
      </c>
      <c r="G229" s="3" t="s">
        <v>27</v>
      </c>
      <c r="H229" s="10" t="s">
        <v>25</v>
      </c>
      <c r="I229" s="11"/>
      <c r="J229" s="14"/>
      <c r="K229" s="20"/>
      <c r="L229" s="20"/>
      <c r="M229" s="20"/>
      <c r="N229" s="20"/>
      <c r="O229" s="26"/>
      <c r="P229" s="10"/>
      <c r="Q229" s="10"/>
      <c r="R229" s="10"/>
      <c r="S229" s="10"/>
      <c r="T229" s="10"/>
      <c r="U229" s="10"/>
      <c r="V229" s="10" t="s">
        <v>14</v>
      </c>
      <c r="W229" s="10"/>
      <c r="X229" s="10"/>
      <c r="Y229" s="6" t="s">
        <v>508</v>
      </c>
      <c r="Z229" s="3" t="s">
        <v>8</v>
      </c>
      <c r="AA229" s="3" t="s">
        <v>509</v>
      </c>
      <c r="AB229" s="13">
        <v>39</v>
      </c>
    </row>
    <row r="230" spans="1:28" collapsed="1" x14ac:dyDescent="0.3">
      <c r="B230" s="163" t="s">
        <v>529</v>
      </c>
    </row>
    <row r="231" spans="1:28" hidden="1" outlineLevel="1" x14ac:dyDescent="0.3">
      <c r="A231" s="7">
        <v>41</v>
      </c>
      <c r="B231" s="163" t="s">
        <v>530</v>
      </c>
      <c r="C231" s="20" t="s">
        <v>66</v>
      </c>
      <c r="D231" s="3" t="s">
        <v>44</v>
      </c>
      <c r="E231" s="24" t="s">
        <v>502</v>
      </c>
      <c r="F231" s="25" t="s">
        <v>503</v>
      </c>
      <c r="G231" s="3" t="s">
        <v>27</v>
      </c>
      <c r="H231" s="10" t="s">
        <v>25</v>
      </c>
      <c r="I231" s="30" t="s">
        <v>30</v>
      </c>
      <c r="J231" s="14"/>
      <c r="K231" s="20"/>
      <c r="L231" s="20"/>
      <c r="M231" s="20"/>
      <c r="N231" s="20"/>
      <c r="O231" s="26"/>
      <c r="P231" s="10"/>
      <c r="Q231" s="10"/>
      <c r="R231" s="10"/>
      <c r="S231" s="10" t="s">
        <v>11</v>
      </c>
      <c r="T231" s="10"/>
      <c r="U231" s="10"/>
      <c r="V231" s="10"/>
      <c r="W231" s="10"/>
      <c r="X231" s="10"/>
      <c r="Y231" s="6" t="s">
        <v>508</v>
      </c>
      <c r="Z231" s="3" t="s">
        <v>8</v>
      </c>
      <c r="AA231" s="3" t="s">
        <v>509</v>
      </c>
      <c r="AB231" s="13">
        <v>39</v>
      </c>
    </row>
    <row r="232" spans="1:28" collapsed="1" x14ac:dyDescent="0.3">
      <c r="B232" s="163" t="s">
        <v>530</v>
      </c>
    </row>
    <row r="233" spans="1:28" ht="26.4" hidden="1" outlineLevel="1" x14ac:dyDescent="0.3">
      <c r="A233" s="10">
        <v>31</v>
      </c>
      <c r="B233" s="163" t="s">
        <v>353</v>
      </c>
      <c r="C233" s="20" t="s">
        <v>66</v>
      </c>
      <c r="D233" s="3" t="s">
        <v>68</v>
      </c>
      <c r="E233" s="6">
        <v>42095</v>
      </c>
      <c r="F233" s="9" t="s">
        <v>339</v>
      </c>
      <c r="G233" s="10" t="s">
        <v>27</v>
      </c>
      <c r="H233" s="10" t="s">
        <v>25</v>
      </c>
      <c r="I233" s="30" t="s">
        <v>30</v>
      </c>
      <c r="J233" s="14"/>
      <c r="K233" s="20"/>
      <c r="L233" s="20"/>
      <c r="M233" s="20"/>
      <c r="N233" s="20"/>
      <c r="O233" s="26"/>
      <c r="P233" s="10"/>
      <c r="Q233" s="10"/>
      <c r="R233" s="10"/>
      <c r="S233" s="10" t="s">
        <v>11</v>
      </c>
      <c r="T233" s="10"/>
      <c r="U233" s="10"/>
      <c r="V233" s="10"/>
      <c r="W233" s="10"/>
      <c r="X233" s="10"/>
      <c r="Y233" s="6">
        <v>44716</v>
      </c>
      <c r="Z233" s="4" t="s">
        <v>64</v>
      </c>
      <c r="AA233" s="3" t="s">
        <v>342</v>
      </c>
      <c r="AB233" s="13">
        <v>33</v>
      </c>
    </row>
    <row r="234" spans="1:28" collapsed="1" x14ac:dyDescent="0.3">
      <c r="B234" s="163" t="s">
        <v>353</v>
      </c>
    </row>
    <row r="235" spans="1:28" ht="26.4" hidden="1" outlineLevel="1" x14ac:dyDescent="0.3">
      <c r="A235" s="19">
        <v>30</v>
      </c>
      <c r="B235" s="163" t="s">
        <v>205</v>
      </c>
      <c r="C235" s="3" t="s">
        <v>66</v>
      </c>
      <c r="D235" s="3" t="s">
        <v>73</v>
      </c>
      <c r="E235" s="17">
        <v>42661</v>
      </c>
      <c r="F235" s="18" t="s">
        <v>185</v>
      </c>
      <c r="G235" s="19" t="s">
        <v>26</v>
      </c>
      <c r="H235" s="19" t="s">
        <v>25</v>
      </c>
      <c r="I235" s="11"/>
      <c r="J235" s="14"/>
      <c r="K235" s="5"/>
      <c r="L235" s="5"/>
      <c r="M235" s="5"/>
      <c r="N235" s="5"/>
      <c r="O235" s="15"/>
      <c r="P235" s="12"/>
      <c r="Q235" s="5"/>
      <c r="R235" s="5"/>
      <c r="S235" s="19"/>
      <c r="T235" s="19"/>
      <c r="U235" s="19"/>
      <c r="V235" s="19" t="s">
        <v>14</v>
      </c>
      <c r="W235" s="19"/>
      <c r="X235" s="19"/>
      <c r="Y235" s="17">
        <v>44696</v>
      </c>
      <c r="Z235" s="3" t="s">
        <v>64</v>
      </c>
      <c r="AA235" s="3" t="s">
        <v>189</v>
      </c>
      <c r="AB235" s="13">
        <v>32</v>
      </c>
    </row>
    <row r="236" spans="1:28" collapsed="1" x14ac:dyDescent="0.3">
      <c r="B236" s="163" t="s">
        <v>205</v>
      </c>
    </row>
    <row r="237" spans="1:28" ht="26.4" hidden="1" outlineLevel="1" x14ac:dyDescent="0.3">
      <c r="A237" s="19">
        <v>34</v>
      </c>
      <c r="B237" s="163" t="s">
        <v>208</v>
      </c>
      <c r="C237" s="3" t="s">
        <v>66</v>
      </c>
      <c r="D237" s="3" t="s">
        <v>91</v>
      </c>
      <c r="E237" s="17">
        <v>43380</v>
      </c>
      <c r="F237" s="18" t="s">
        <v>187</v>
      </c>
      <c r="G237" s="19" t="s">
        <v>27</v>
      </c>
      <c r="H237" s="19" t="s">
        <v>25</v>
      </c>
      <c r="I237" s="11"/>
      <c r="J237" s="14"/>
      <c r="K237" s="5"/>
      <c r="L237" s="5"/>
      <c r="M237" s="5"/>
      <c r="N237" s="5"/>
      <c r="O237" s="15"/>
      <c r="P237" s="12"/>
      <c r="Q237" s="5"/>
      <c r="R237" s="5"/>
      <c r="S237" s="19"/>
      <c r="T237" s="19"/>
      <c r="U237" s="19"/>
      <c r="V237" s="19" t="s">
        <v>14</v>
      </c>
      <c r="W237" s="19"/>
      <c r="X237" s="19"/>
      <c r="Y237" s="17">
        <v>44696</v>
      </c>
      <c r="Z237" s="3" t="s">
        <v>64</v>
      </c>
      <c r="AA237" s="3" t="s">
        <v>189</v>
      </c>
      <c r="AB237" s="13">
        <v>32</v>
      </c>
    </row>
    <row r="238" spans="1:28" collapsed="1" x14ac:dyDescent="0.3">
      <c r="B238" s="163" t="s">
        <v>208</v>
      </c>
    </row>
    <row r="239" spans="1:28" ht="26.4" hidden="1" outlineLevel="1" x14ac:dyDescent="0.3">
      <c r="A239" s="46">
        <v>25</v>
      </c>
      <c r="B239" s="163" t="s">
        <v>945</v>
      </c>
      <c r="C239" s="20" t="s">
        <v>66</v>
      </c>
      <c r="D239" s="3" t="s">
        <v>429</v>
      </c>
      <c r="E239" s="47">
        <v>44290</v>
      </c>
      <c r="F239" s="48" t="s">
        <v>940</v>
      </c>
      <c r="G239" s="46" t="s">
        <v>26</v>
      </c>
      <c r="H239" s="46" t="s">
        <v>25</v>
      </c>
      <c r="I239" s="11"/>
      <c r="J239" s="14"/>
      <c r="K239" s="20"/>
      <c r="L239" s="20"/>
      <c r="M239" s="20"/>
      <c r="N239" s="20"/>
      <c r="O239" s="26"/>
      <c r="P239" s="46"/>
      <c r="Q239" s="46"/>
      <c r="R239" s="46"/>
      <c r="S239" s="46" t="s">
        <v>11</v>
      </c>
      <c r="T239" s="46"/>
      <c r="U239" s="46"/>
      <c r="V239" s="46"/>
      <c r="W239" s="46"/>
      <c r="X239" s="46"/>
      <c r="Y239" s="47">
        <v>44913</v>
      </c>
      <c r="Z239" s="3" t="s">
        <v>11</v>
      </c>
      <c r="AA239" s="3" t="s">
        <v>749</v>
      </c>
      <c r="AB239" s="13">
        <v>29</v>
      </c>
    </row>
    <row r="240" spans="1:28" collapsed="1" x14ac:dyDescent="0.3">
      <c r="B240" s="163" t="s">
        <v>945</v>
      </c>
    </row>
    <row r="241" spans="1:28" ht="26.4" hidden="1" outlineLevel="1" x14ac:dyDescent="0.3">
      <c r="A241" s="49">
        <v>26</v>
      </c>
      <c r="B241" s="163" t="s">
        <v>743</v>
      </c>
      <c r="C241" s="20" t="s">
        <v>66</v>
      </c>
      <c r="D241" s="3" t="s">
        <v>73</v>
      </c>
      <c r="E241" s="56">
        <v>42655</v>
      </c>
      <c r="F241" s="49">
        <v>4647183</v>
      </c>
      <c r="G241" s="49" t="s">
        <v>27</v>
      </c>
      <c r="H241" s="49" t="s">
        <v>25</v>
      </c>
      <c r="I241" s="11" t="s">
        <v>30</v>
      </c>
      <c r="J241" s="14"/>
      <c r="K241" s="20"/>
      <c r="L241" s="20"/>
      <c r="M241" s="20"/>
      <c r="N241" s="20"/>
      <c r="O241" s="26"/>
      <c r="P241" s="49"/>
      <c r="Q241" s="49"/>
      <c r="R241" s="49"/>
      <c r="S241" s="49" t="s">
        <v>11</v>
      </c>
      <c r="T241" s="49"/>
      <c r="U241" s="49"/>
      <c r="V241" s="49"/>
      <c r="W241" s="49"/>
      <c r="X241" s="49"/>
      <c r="Y241" s="56">
        <v>44759</v>
      </c>
      <c r="Z241" s="4" t="s">
        <v>64</v>
      </c>
      <c r="AA241" s="3" t="s">
        <v>730</v>
      </c>
      <c r="AB241" s="13">
        <v>26</v>
      </c>
    </row>
    <row r="242" spans="1:28" collapsed="1" x14ac:dyDescent="0.3">
      <c r="B242" s="163" t="s">
        <v>743</v>
      </c>
    </row>
    <row r="243" spans="1:28" ht="26.4" hidden="1" outlineLevel="1" x14ac:dyDescent="0.3">
      <c r="A243" s="49">
        <v>25</v>
      </c>
      <c r="B243" s="163" t="s">
        <v>742</v>
      </c>
      <c r="C243" s="20" t="s">
        <v>66</v>
      </c>
      <c r="D243" s="3" t="s">
        <v>96</v>
      </c>
      <c r="E243" s="56">
        <v>42628</v>
      </c>
      <c r="F243" s="49">
        <v>4643861</v>
      </c>
      <c r="G243" s="49" t="s">
        <v>53</v>
      </c>
      <c r="H243" s="49" t="s">
        <v>25</v>
      </c>
      <c r="I243" s="11" t="s">
        <v>30</v>
      </c>
      <c r="J243" s="14"/>
      <c r="K243" s="20"/>
      <c r="L243" s="20"/>
      <c r="M243" s="20"/>
      <c r="N243" s="20"/>
      <c r="O243" s="26"/>
      <c r="P243" s="49"/>
      <c r="Q243" s="49"/>
      <c r="R243" s="49"/>
      <c r="S243" s="49" t="s">
        <v>11</v>
      </c>
      <c r="T243" s="49"/>
      <c r="U243" s="49"/>
      <c r="V243" s="49"/>
      <c r="W243" s="49"/>
      <c r="X243" s="49"/>
      <c r="Y243" s="56">
        <v>44759</v>
      </c>
      <c r="Z243" s="4" t="s">
        <v>64</v>
      </c>
      <c r="AA243" s="3" t="s">
        <v>730</v>
      </c>
      <c r="AB243" s="13">
        <v>26</v>
      </c>
    </row>
    <row r="244" spans="1:28" collapsed="1" x14ac:dyDescent="0.3">
      <c r="B244" s="163" t="s">
        <v>742</v>
      </c>
    </row>
    <row r="245" spans="1:28" ht="26.4" hidden="1" outlineLevel="1" x14ac:dyDescent="0.3">
      <c r="A245" s="74">
        <v>26</v>
      </c>
      <c r="B245" s="163" t="s">
        <v>78</v>
      </c>
      <c r="C245" s="20" t="s">
        <v>66</v>
      </c>
      <c r="D245" s="3" t="s">
        <v>40</v>
      </c>
      <c r="E245" s="76" t="s">
        <v>836</v>
      </c>
      <c r="F245" s="77">
        <v>5861290</v>
      </c>
      <c r="G245" s="74" t="s">
        <v>27</v>
      </c>
      <c r="H245" s="74" t="s">
        <v>25</v>
      </c>
      <c r="I245" s="11"/>
      <c r="J245" s="14"/>
      <c r="K245" s="20"/>
      <c r="L245" s="20"/>
      <c r="M245" s="20"/>
      <c r="N245" s="20"/>
      <c r="O245" s="11"/>
      <c r="P245" s="78"/>
      <c r="Q245" s="78"/>
      <c r="R245" s="78"/>
      <c r="S245" s="78"/>
      <c r="T245" s="78"/>
      <c r="U245" s="78"/>
      <c r="V245" s="78" t="s">
        <v>14</v>
      </c>
      <c r="W245" s="78"/>
      <c r="X245" s="78"/>
      <c r="Y245" s="79">
        <v>44787</v>
      </c>
      <c r="Z245" s="4" t="s">
        <v>64</v>
      </c>
      <c r="AA245" s="3" t="s">
        <v>838</v>
      </c>
      <c r="AB245" s="13">
        <v>24</v>
      </c>
    </row>
    <row r="246" spans="1:28" collapsed="1" x14ac:dyDescent="0.3">
      <c r="B246" s="163" t="s">
        <v>78</v>
      </c>
    </row>
    <row r="247" spans="1:28" hidden="1" outlineLevel="1" x14ac:dyDescent="0.3">
      <c r="A247" s="46">
        <v>22</v>
      </c>
      <c r="B247" s="163" t="s">
        <v>871</v>
      </c>
      <c r="C247" s="20" t="s">
        <v>66</v>
      </c>
      <c r="D247" s="3" t="s">
        <v>517</v>
      </c>
      <c r="E247" s="47">
        <v>43637</v>
      </c>
      <c r="F247" s="48" t="s">
        <v>862</v>
      </c>
      <c r="G247" s="46" t="s">
        <v>27</v>
      </c>
      <c r="H247" s="46" t="s">
        <v>25</v>
      </c>
      <c r="I247" s="11"/>
      <c r="J247" s="14"/>
      <c r="K247" s="20"/>
      <c r="L247" s="20"/>
      <c r="M247" s="20" t="s">
        <v>136</v>
      </c>
      <c r="N247" s="20"/>
      <c r="O247" s="26"/>
      <c r="P247" s="46"/>
      <c r="Q247" s="46"/>
      <c r="R247" s="46"/>
      <c r="S247" s="46" t="s">
        <v>11</v>
      </c>
      <c r="T247" s="46"/>
      <c r="U247" s="46"/>
      <c r="V247" s="46"/>
      <c r="W247" s="46"/>
      <c r="X247" s="46"/>
      <c r="Y247" s="47">
        <v>44822</v>
      </c>
      <c r="Z247" s="3" t="s">
        <v>11</v>
      </c>
      <c r="AA247" s="3" t="s">
        <v>865</v>
      </c>
      <c r="AB247" s="13">
        <v>24</v>
      </c>
    </row>
    <row r="248" spans="1:28" collapsed="1" x14ac:dyDescent="0.3">
      <c r="B248" s="163" t="s">
        <v>871</v>
      </c>
    </row>
    <row r="249" spans="1:28" hidden="1" outlineLevel="1" x14ac:dyDescent="0.3">
      <c r="A249" s="35">
        <v>16</v>
      </c>
      <c r="B249" s="163" t="s">
        <v>610</v>
      </c>
      <c r="C249" s="20" t="s">
        <v>66</v>
      </c>
      <c r="D249" s="3" t="s">
        <v>636</v>
      </c>
      <c r="E249" s="20" t="s">
        <v>631</v>
      </c>
      <c r="F249" s="20" t="s">
        <v>632</v>
      </c>
      <c r="G249" s="20" t="s">
        <v>27</v>
      </c>
      <c r="H249" s="10" t="s">
        <v>25</v>
      </c>
      <c r="I249" s="30" t="s">
        <v>30</v>
      </c>
      <c r="J249" s="14"/>
      <c r="K249" s="20"/>
      <c r="L249" s="20"/>
      <c r="M249" s="20"/>
      <c r="N249" s="20"/>
      <c r="O249" s="26"/>
      <c r="P249" s="37"/>
      <c r="Q249" s="13"/>
      <c r="R249" s="13"/>
      <c r="S249" s="13" t="s">
        <v>11</v>
      </c>
      <c r="T249" s="13"/>
      <c r="U249" s="13"/>
      <c r="V249" s="13"/>
      <c r="W249" s="13"/>
      <c r="X249" s="13"/>
      <c r="Y249" s="13" t="s">
        <v>634</v>
      </c>
      <c r="Z249" s="3" t="s">
        <v>11</v>
      </c>
      <c r="AA249" s="3" t="s">
        <v>635</v>
      </c>
      <c r="AB249" s="13">
        <v>17</v>
      </c>
    </row>
    <row r="250" spans="1:28" collapsed="1" x14ac:dyDescent="0.3">
      <c r="B250" s="163" t="s">
        <v>610</v>
      </c>
    </row>
    <row r="251" spans="1:28" ht="26.4" hidden="1" outlineLevel="1" x14ac:dyDescent="0.3">
      <c r="A251" s="10">
        <v>17</v>
      </c>
      <c r="B251" s="163" t="s">
        <v>386</v>
      </c>
      <c r="C251" s="20" t="s">
        <v>66</v>
      </c>
      <c r="D251" s="3" t="s">
        <v>40</v>
      </c>
      <c r="E251" s="6">
        <v>43884</v>
      </c>
      <c r="F251" s="9" t="s">
        <v>373</v>
      </c>
      <c r="G251" s="10" t="s">
        <v>27</v>
      </c>
      <c r="H251" s="10" t="s">
        <v>25</v>
      </c>
      <c r="I251" s="30" t="s">
        <v>30</v>
      </c>
      <c r="J251" s="14"/>
      <c r="K251" s="20"/>
      <c r="L251" s="20"/>
      <c r="M251" s="20"/>
      <c r="N251" s="20"/>
      <c r="O251" s="26"/>
      <c r="P251" s="10"/>
      <c r="Q251" s="10"/>
      <c r="R251" s="10"/>
      <c r="S251" s="10" t="s">
        <v>11</v>
      </c>
      <c r="T251" s="10"/>
      <c r="U251" s="10"/>
      <c r="V251" s="10"/>
      <c r="W251" s="10"/>
      <c r="X251" s="10"/>
      <c r="Y251" s="6">
        <v>44723</v>
      </c>
      <c r="Z251" s="4" t="s">
        <v>64</v>
      </c>
      <c r="AA251" s="3" t="s">
        <v>374</v>
      </c>
      <c r="AB251" s="13">
        <v>14</v>
      </c>
    </row>
    <row r="252" spans="1:28" ht="16.5" customHeight="1" collapsed="1" x14ac:dyDescent="0.3">
      <c r="B252" s="163" t="s">
        <v>386</v>
      </c>
    </row>
    <row r="253" spans="1:28" ht="26.4" hidden="1" outlineLevel="1" x14ac:dyDescent="0.3">
      <c r="A253" s="19">
        <v>11</v>
      </c>
      <c r="B253" s="163" t="s">
        <v>299</v>
      </c>
      <c r="C253" s="27" t="s">
        <v>66</v>
      </c>
      <c r="D253" s="3" t="s">
        <v>315</v>
      </c>
      <c r="E253" s="17">
        <v>43487</v>
      </c>
      <c r="F253" s="18" t="s">
        <v>311</v>
      </c>
      <c r="G253" s="19" t="s">
        <v>27</v>
      </c>
      <c r="H253" s="19" t="s">
        <v>25</v>
      </c>
      <c r="I253" s="30" t="s">
        <v>30</v>
      </c>
      <c r="J253" s="14"/>
      <c r="K253" s="20"/>
      <c r="L253" s="20"/>
      <c r="M253" s="20"/>
      <c r="N253" s="20"/>
      <c r="O253" s="26"/>
      <c r="P253" s="19"/>
      <c r="Q253" s="19"/>
      <c r="R253" s="19"/>
      <c r="S253" s="19" t="s">
        <v>11</v>
      </c>
      <c r="T253" s="19"/>
      <c r="U253" s="19"/>
      <c r="V253" s="19"/>
      <c r="W253" s="19"/>
      <c r="X253" s="19"/>
      <c r="Y253" s="17">
        <v>44710</v>
      </c>
      <c r="Z253" s="3" t="s">
        <v>11</v>
      </c>
      <c r="AA253" s="3" t="s">
        <v>318</v>
      </c>
      <c r="AB253" s="13">
        <v>12</v>
      </c>
    </row>
    <row r="254" spans="1:28" collapsed="1" x14ac:dyDescent="0.3">
      <c r="B254" s="163" t="s">
        <v>299</v>
      </c>
    </row>
    <row r="255" spans="1:28" hidden="1" outlineLevel="1" x14ac:dyDescent="0.3">
      <c r="A255" s="13">
        <v>11</v>
      </c>
      <c r="B255" s="163" t="s">
        <v>764</v>
      </c>
      <c r="C255" s="20" t="s">
        <v>66</v>
      </c>
      <c r="D255" s="3" t="s">
        <v>84</v>
      </c>
      <c r="E255" s="59">
        <v>43967</v>
      </c>
      <c r="F255" s="20">
        <v>5975590</v>
      </c>
      <c r="G255" s="20" t="s">
        <v>26</v>
      </c>
      <c r="H255" s="20" t="s">
        <v>25</v>
      </c>
      <c r="I255" s="11" t="s">
        <v>30</v>
      </c>
      <c r="J255" s="14"/>
      <c r="K255" s="20"/>
      <c r="L255" s="20"/>
      <c r="M255" s="20" t="s">
        <v>136</v>
      </c>
      <c r="N255" s="20"/>
      <c r="O255" s="26"/>
      <c r="P255" s="46"/>
      <c r="Q255" s="46"/>
      <c r="R255" s="46"/>
      <c r="S255" s="46" t="s">
        <v>11</v>
      </c>
      <c r="T255" s="46"/>
      <c r="U255" s="46"/>
      <c r="V255" s="46"/>
      <c r="W255" s="46"/>
      <c r="X255" s="46"/>
      <c r="Y255" s="47">
        <v>44772</v>
      </c>
      <c r="Z255" s="3" t="s">
        <v>11</v>
      </c>
      <c r="AA255" s="3" t="s">
        <v>766</v>
      </c>
      <c r="AB255" s="13">
        <v>11</v>
      </c>
    </row>
    <row r="256" spans="1:28" collapsed="1" x14ac:dyDescent="0.3">
      <c r="B256" s="163" t="s">
        <v>764</v>
      </c>
    </row>
    <row r="257" spans="1:28" hidden="1" outlineLevel="1" x14ac:dyDescent="0.3">
      <c r="A257" s="13">
        <v>8</v>
      </c>
      <c r="B257" s="163" t="s">
        <v>602</v>
      </c>
      <c r="C257" s="20" t="s">
        <v>66</v>
      </c>
      <c r="D257" s="3" t="s">
        <v>603</v>
      </c>
      <c r="E257" s="6" t="s">
        <v>596</v>
      </c>
      <c r="F257" s="20">
        <v>5687876</v>
      </c>
      <c r="G257" s="20" t="s">
        <v>27</v>
      </c>
      <c r="H257" s="20" t="s">
        <v>594</v>
      </c>
      <c r="I257" s="30" t="s">
        <v>30</v>
      </c>
      <c r="J257" s="14"/>
      <c r="K257" s="20"/>
      <c r="L257" s="20"/>
      <c r="M257" s="20"/>
      <c r="N257" s="20"/>
      <c r="O257" s="26"/>
      <c r="P257" s="10"/>
      <c r="Q257" s="10"/>
      <c r="R257" s="10"/>
      <c r="S257" s="10" t="s">
        <v>599</v>
      </c>
      <c r="T257" s="10"/>
      <c r="U257" s="10"/>
      <c r="V257" s="10"/>
      <c r="W257" s="10"/>
      <c r="X257" s="10"/>
      <c r="Y257" s="6">
        <v>44731</v>
      </c>
      <c r="Z257" s="3" t="s">
        <v>11</v>
      </c>
      <c r="AA257" s="3" t="s">
        <v>600</v>
      </c>
      <c r="AB257" s="13">
        <v>8</v>
      </c>
    </row>
    <row r="258" spans="1:28" collapsed="1" x14ac:dyDescent="0.3">
      <c r="B258" s="163" t="s">
        <v>602</v>
      </c>
    </row>
  </sheetData>
  <phoneticPr fontId="6" type="noConversion"/>
  <hyperlinks>
    <hyperlink ref="B10" location="Взрослые!R5C2" display="ОЛЬБУРД ЛАККИ" xr:uid="{00000000-0004-0000-0D00-000000000000}"/>
    <hyperlink ref="B17" location="Взрослые!R6C2" display="РОТФАРТ ЛЕННОКС" xr:uid="{00000000-0004-0000-0D00-000001000000}"/>
    <hyperlink ref="B25" location="Взрослые!R7C2" display="РОТФАРТ ЛЕРОЙ" xr:uid="{00000000-0004-0000-0D00-000002000000}"/>
    <hyperlink ref="B30" location="Взрослые!R8C2" display="КОБА ИЗ ТВЕРСКОГО ДОМА" xr:uid="{00000000-0004-0000-0D00-000003000000}"/>
    <hyperlink ref="B36" location="Взрослые!R9C2" display="ЕРМОССО КАНИС ГАМБИТ" xr:uid="{00000000-0004-0000-0D00-000004000000}"/>
    <hyperlink ref="B43" location="Взрослые!R10C2" display="РУС ШВАРЦМЕЙСТЕР СИМБО" xr:uid="{00000000-0004-0000-0D00-000005000000}"/>
    <hyperlink ref="B48" location="Взрослые!R11C2" display="ТАНО ФОМ ХАУС ХЕЛЕН" xr:uid="{00000000-0004-0000-0D00-000006000000}"/>
    <hyperlink ref="B53" location="Взрослые!R12C2" display="СЕНАТОР ИЗ ДОМА ТОРРА" xr:uid="{00000000-0004-0000-0D00-000007000000}"/>
    <hyperlink ref="B58" location="Взрослые!R13C2" display="КЛЕВРУС КОХАС АКРОС" xr:uid="{00000000-0004-0000-0D00-000008000000}"/>
    <hyperlink ref="B62" location="Взрослые!R14C2" display="РОТТХАРБУРГ ЯРОМИР ФОНСТАЙЛ" xr:uid="{00000000-0004-0000-0D00-000009000000}"/>
    <hyperlink ref="B66" location="Взрослые!R15C2" display="ОЛЬБУРД БАЛЕРИОН" xr:uid="{00000000-0004-0000-0D00-00000A000000}"/>
    <hyperlink ref="B73" location="Взрослые!R17C2" display="МОДНЫЙ БРЕНД ЮСТАС АЛЕКСУ" xr:uid="{00000000-0004-0000-0D00-00000B000000}"/>
    <hyperlink ref="B76" location="Взрослые!R18C2" display="СИБИРСКАЯ ЗВЕЗДА МАКСИМУС" xr:uid="{00000000-0004-0000-0D00-00000C000000}"/>
    <hyperlink ref="B78" location="Взрослые!R19C2" display="ЖАННО ЖУК С БЕРЕГА ТУРЫ" xr:uid="{00000000-0004-0000-0D00-00000D000000}"/>
    <hyperlink ref="B80" location="Взрослые!R20C2" display="КЕНЗО ИЗ ДОМА ШВЕДОВЫХ" xr:uid="{00000000-0004-0000-0D00-00000E000000}"/>
    <hyperlink ref="B83" location="Взрослые!R21C2" display="GERONIMO FROM HOUSE ROTVIS" xr:uid="{00000000-0004-0000-0D00-00000F000000}"/>
    <hyperlink ref="B85" location="Взрослые!R22C2" display="УИДЖ КЕЙТ ИЗ ЧЕРНОГО ЯНТАРЯ" xr:uid="{00000000-0004-0000-0D00-000010000000}"/>
    <hyperlink ref="B88" location="Взрослые!R23C2" display="КОНАН ИЗ ТВЕРСКОГО ДОМА" xr:uid="{00000000-0004-0000-0D00-000011000000}"/>
    <hyperlink ref="B91" location="Взрослые!R24C2" display="MAXIMUS TIMIT-TOR" xr:uid="{00000000-0004-0000-0D00-000012000000}"/>
    <hyperlink ref="B93" location="Взрослые!R25C2" display="СОММЕР ГАРДЕН С БЕРЕГА ТУРЫ" xr:uid="{00000000-0004-0000-0D00-000013000000}"/>
    <hyperlink ref="B95" location="Взрослые!R26C2" display="ЭКСТРИМ ИЗ ТВЕРСКОГО ДОМА " xr:uid="{00000000-0004-0000-0D00-000014000000}"/>
    <hyperlink ref="B97" location="Взрослые!R27C2" display="ОЛЬБУРД ЧЕЛЕНТАНО" xr:uid="{00000000-0004-0000-0D00-000015000000}"/>
    <hyperlink ref="B99" location="Взрослые!R28C2" display="ШОН ДИГЕР С БЕРЕГА ТУРЫ" xr:uid="{00000000-0004-0000-0D00-000016000000}"/>
    <hyperlink ref="B101" location="Взрослые!R29C2" display="ФАРВИСТ ГОЛД РОЛЕКС" xr:uid="{00000000-0004-0000-0D00-000017000000}"/>
    <hyperlink ref="B103" location="Взрослые!R30C2" display="ЮЛИЙ МАЙЛО С БЕРЕГА ТУРЫ" xr:uid="{00000000-0004-0000-0D00-000018000000}"/>
    <hyperlink ref="B105" location="Взрослые!R31C2" display="АКСЛЕН НИКО" xr:uid="{00000000-0004-0000-0D00-000019000000}"/>
    <hyperlink ref="B107" location="Взрослые!R32C2" display="АКСЛЕН ТРОЯН" xr:uid="{00000000-0004-0000-0D00-00001A000000}"/>
    <hyperlink ref="B109" location="Взрослые!R33C2" display="ДЭ АШЕНВАЛЬ ЦИЦЕРОН" xr:uid="{00000000-0004-0000-0D00-00001B000000}"/>
    <hyperlink ref="B111" location="Взрослые!R34C2" display="POTAP ROTTI-NEMAN" xr:uid="{00000000-0004-0000-0D00-00001C000000}"/>
    <hyperlink ref="B113" location="Взрослые!R35C2" display="АКИДЭЗ ДЖЕДАЙ" xr:uid="{00000000-0004-0000-0D00-00001D000000}"/>
    <hyperlink ref="B115" location="Взрослые!R36C2" display="ФАРВИСТ ГОЛД БАЗЕЛИК" xr:uid="{00000000-0004-0000-0D00-00001E000000}"/>
    <hyperlink ref="B117" location="Взрослые!R37C2" display="ПУММЕЛЬ ВОМ ХАУС АЛЕКС" xr:uid="{00000000-0004-0000-0D00-00001F000000}"/>
    <hyperlink ref="B119" location="Взрослые!R38C2" display="БРУТАЛ ФРОМ ХАУС ВАЙСИНГ" xr:uid="{00000000-0004-0000-0D00-000020000000}"/>
    <hyperlink ref="B70" location="Взрослые!R16C2" display="ЕРМОССО КАНИС ФОРВАРД" xr:uid="{00000000-0004-0000-0D00-000021000000}"/>
    <hyperlink ref="B121" location="Взрослые!R39C2" display="РУССЕН РОТТЕНШИЛЬД ДОЙЧЕР" xr:uid="{00000000-0004-0000-0D00-000022000000}"/>
    <hyperlink ref="B123" location="Взрослые!R40C2" display="ВАЛЬТЕР-II ИЗ ТВЕРСКОГО ДОМА" xr:uid="{00000000-0004-0000-0D00-000023000000}"/>
    <hyperlink ref="B125" location="Взрослые!R41C2" display="ДАРЛИНГ ФЕМЕЛИ ЧЕМПИОН" xr:uid="{00000000-0004-0000-0D00-000024000000}"/>
    <hyperlink ref="B127" location="Взрослые!R42C2" display="НЕРОН ИЗ ТВЕРСКОГО ДОМА" xr:uid="{00000000-0004-0000-0D00-000025000000}"/>
    <hyperlink ref="B129" location="Взрослые!R43C2" display="РЕНЕССАНС ФАЙЕР ИНДИГО" xr:uid="{00000000-0004-0000-0D00-000026000000}"/>
    <hyperlink ref="B131" location="Взрослые!R44C2" display="ЭКСТРА ГЛОСС ЕМИНЕНТ" xr:uid="{00000000-0004-0000-0D00-000027000000}"/>
    <hyperlink ref="B140" location="Взрослые!R5C10" display="ОЛЬБУРД ЖОЗИ" xr:uid="{00000000-0004-0000-0D00-000028000000}"/>
    <hyperlink ref="B147" location="Взрослые!R6C10" display="ОЛЬБУРД РУБИ" xr:uid="{00000000-0004-0000-0D00-000029000000}"/>
    <hyperlink ref="B155" location="Взрослые!R7C10" display="ОЛЬБУРД КРИСТАЛ" xr:uid="{00000000-0004-0000-0D00-00002A000000}"/>
    <hyperlink ref="B160" location="Взрослые!R8C10" display="DIVA VOM TAMRIEL" xr:uid="{00000000-0004-0000-0D00-00002B000000}"/>
    <hyperlink ref="B166" location="Взрослые!R9C10" display="ФЛАЙ ФЛАУ ПЛАЗА ВИЖН" xr:uid="{00000000-0004-0000-0D00-00002C000000}"/>
    <hyperlink ref="B171" location="Взрослые!R10C10" display="САФАРИ ИЗ ДОМА ТОРРА" xr:uid="{00000000-0004-0000-0D00-00002D000000}"/>
    <hyperlink ref="B175" location="Взрослые!R11C10" display="ЛАТИКА ИЗ ТВЕРСКОГО ДОМА" xr:uid="{00000000-0004-0000-0D00-00002E000000}"/>
    <hyperlink ref="B179" location="Взрослые!R12C10" display="ОЛЬБУРД ЧИЖЕЛИС" xr:uid="{00000000-0004-0000-0D00-00002F000000}"/>
    <hyperlink ref="B182" location="Взрослые!R13C10" display="РУС РПХ НЕКАР КУБА II" xr:uid="{00000000-0004-0000-0D00-000030000000}"/>
    <hyperlink ref="B184" location="Взрослые!R14C10" display="ФАРВИСТ ГОЛД КРАБЕЛЛА " xr:uid="{00000000-0004-0000-0D00-000031000000}"/>
    <hyperlink ref="B188" location="Взрослые!R15C10" display="СИА ИЗ ДОМА ТОРРА " xr:uid="{00000000-0004-0000-0D00-000032000000}"/>
    <hyperlink ref="B191" location="Взрослые!R16C10" display="ТИМ ВОЛЬФГАНГ АНГАРА" xr:uid="{00000000-0004-0000-0D00-000033000000}"/>
    <hyperlink ref="B194" location="Взрослые!R17C10" display="БЭЛЛА СНЕЖНАЯ КОРОЛЕВА" xr:uid="{00000000-0004-0000-0D00-000034000000}"/>
    <hyperlink ref="B197" location="Взрослые!R18C10" display="NICOLLE TOP BLACK" xr:uid="{00000000-0004-0000-0D00-000035000000}"/>
    <hyperlink ref="B200" location="Взрослые!R19C10" display="СИБИРСКАЯ ЗВЕЗДА ОЛИМПИЯ" xr:uid="{00000000-0004-0000-0D00-000036000000}"/>
    <hyperlink ref="B203" location="Взрослые!R20C10" display="ОЛЬБУРД ЛИЛЛА" xr:uid="{00000000-0004-0000-0D00-000037000000}"/>
    <hyperlink ref="B206" location="Взрослые!R21C10" display="ФАРВИСТ ГОЛД КОДИ" xr:uid="{00000000-0004-0000-0D00-000038000000}"/>
    <hyperlink ref="B209" location="Взрослые!R22C10" display="ОЛЬБУРД ЗИГГЕРИН" xr:uid="{00000000-0004-0000-0D00-000039000000}"/>
    <hyperlink ref="B212" location="Взрослые!R23C10" display="АСТА ЛА ВИСТА ИЗ ДОМА ТОРРА " xr:uid="{00000000-0004-0000-0D00-00003A000000}"/>
    <hyperlink ref="B214" location="Взрослые!R24C10" display="ФАРВИСТ ГОЛД КАРАБЕЛЛА" xr:uid="{00000000-0004-0000-0D00-00003B000000}"/>
    <hyperlink ref="B216" location="Взрослые!R25C10" display="РОТФАРТ ЛАУРА" xr:uid="{00000000-0004-0000-0D00-00003C000000}"/>
    <hyperlink ref="B219" location="Взрослые!R26C10" display="ХАУЗ БЛЭЙК БИСТ АГНЕСА " xr:uid="{00000000-0004-0000-0D00-00003D000000}"/>
    <hyperlink ref="B222" location="Взрослые!R27C10" display="ФЛАЙ ФЛАУ КЛАВА КОКА" xr:uid="{00000000-0004-0000-0D00-00003E000000}"/>
    <hyperlink ref="B225" location="Взрослые!R28C10" display="BELLA ALANSARI FROM HOUSE VAISING" xr:uid="{00000000-0004-0000-0D00-00003F000000}"/>
    <hyperlink ref="B228" location="Взрослые!R29C10" display="ОЛЬБУРД ВИАЛ" xr:uid="{00000000-0004-0000-0D00-000040000000}"/>
    <hyperlink ref="B230" location="Взрослые!R30C10" display="МОДНЫЙ БРЕНД ЮВЕНТА" xr:uid="{00000000-0004-0000-0D00-000041000000}"/>
    <hyperlink ref="B232" location="Взрослые!R31C10" display="УМКА ИЗ ТВЕРСКОГО ДОМА" xr:uid="{00000000-0004-0000-0D00-000042000000}"/>
    <hyperlink ref="B234" location="Взрослые!R32C10" display="ФЛАЙ ФЛАУ ВЕРХОВНАЯ ВЛАСТЬ ВЕЛЕС" xr:uid="{00000000-0004-0000-0D00-000043000000}"/>
    <hyperlink ref="B236" location="Взрослые!R33C10" display="ФИККЕ ФРАУ С БЕРЕГА ТУРЫ" xr:uid="{00000000-0004-0000-0D00-000044000000}"/>
    <hyperlink ref="B238" location="Взрослые!R34C10" display="ЮЖАННА ЯНА С БЕРЕГА ТУРЫ" xr:uid="{00000000-0004-0000-0D00-000045000000}"/>
    <hyperlink ref="B240" location="Взрослые!R35C10" display="АКСЛЕН ХАССИ" xr:uid="{00000000-0004-0000-0D00-000046000000}"/>
    <hyperlink ref="B242" location="Взрослые!R36C10" display="УЛЬТРА ФАННИ С БЕРЕГА ТУРЫ" xr:uid="{00000000-0004-0000-0D00-000047000000}"/>
    <hyperlink ref="B244" location="Взрослые!R37C10" display="ХАУЗ БЛЭЙК БИСТ АДЕЛЬ" xr:uid="{00000000-0004-0000-0D00-000048000000}"/>
    <hyperlink ref="B246" location="Взрослые!R38C10" display="РУБИНА ИЗ АГЛИЦКОГО САДА" xr:uid="{00000000-0004-0000-0D00-000049000000}"/>
    <hyperlink ref="B248" location="Взрослые!R39C10" display="ФЕРРАРИ ВОМ ХАУС АЛЕКС" xr:uid="{00000000-0004-0000-0D00-00004A000000}"/>
    <hyperlink ref="B250" location="Взрослые!R40C10" display="РУССЕН РОТТЕНШИЛЬД РИВА" xr:uid="{00000000-0004-0000-0D00-00004B000000}"/>
    <hyperlink ref="B252" location="Взрослые!R41C10" display="ЧЕРРИ БЛЕК ИНФАНТА ИЗ АГЛИЦКОГО САДА" xr:uid="{00000000-0004-0000-0D00-00004C000000}"/>
    <hyperlink ref="B254" location="Взрослые!R42C10" display="ODRI TOP BLACK" xr:uid="{00000000-0004-0000-0D00-00004D000000}"/>
    <hyperlink ref="B256" location="Взрослые!R43C10" display="ЕРМОССО КАНИС ГОРДОСТЬ" xr:uid="{00000000-0004-0000-0D00-00004E000000}"/>
    <hyperlink ref="B258" location="Взрослые!R44C10" display="ЧЕРНЫЙ КАНЦЛЕР ОФРА " xr:uid="{00000000-0004-0000-0D00-00004F000000}"/>
  </hyperlinks>
  <pageMargins left="0.7" right="0.7" top="0.75" bottom="0.75" header="0.3" footer="0.3"/>
  <pageSetup paperSize="9" orientation="portrait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Лист7"/>
  <dimension ref="A1:AB39"/>
  <sheetViews>
    <sheetView zoomScale="85" zoomScaleNormal="85" workbookViewId="0">
      <pane ySplit="1" topLeftCell="A2" activePane="bottomLeft" state="frozen"/>
      <selection pane="bottomLeft" activeCell="B37" sqref="B37"/>
    </sheetView>
  </sheetViews>
  <sheetFormatPr defaultRowHeight="14.4" outlineLevelRow="1" x14ac:dyDescent="0.3"/>
  <cols>
    <col min="1" max="1" width="4.109375" customWidth="1"/>
    <col min="2" max="2" width="42.44140625" customWidth="1"/>
    <col min="4" max="4" width="35.109375" customWidth="1"/>
    <col min="5" max="5" width="11.88671875" customWidth="1"/>
    <col min="6" max="6" width="9.5546875" customWidth="1"/>
    <col min="25" max="25" width="10.88671875" customWidth="1"/>
    <col min="26" max="26" width="17.33203125" customWidth="1"/>
    <col min="27" max="27" width="15.44140625" customWidth="1"/>
  </cols>
  <sheetData>
    <row r="1" spans="1:28" ht="79.2" x14ac:dyDescent="0.3">
      <c r="A1" s="1" t="s">
        <v>0</v>
      </c>
      <c r="B1" s="1" t="s">
        <v>1</v>
      </c>
      <c r="C1" s="1" t="s">
        <v>21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137</v>
      </c>
      <c r="K1" s="1" t="s">
        <v>138</v>
      </c>
      <c r="L1" s="1" t="s">
        <v>135</v>
      </c>
      <c r="M1" s="1" t="s">
        <v>136</v>
      </c>
      <c r="N1" s="1" t="s">
        <v>140</v>
      </c>
      <c r="O1" s="1" t="s">
        <v>141</v>
      </c>
      <c r="P1" s="1" t="s">
        <v>8</v>
      </c>
      <c r="Q1" s="1" t="s">
        <v>9</v>
      </c>
      <c r="R1" s="1" t="s">
        <v>10</v>
      </c>
      <c r="S1" s="1" t="s">
        <v>11</v>
      </c>
      <c r="T1" s="1" t="s">
        <v>12</v>
      </c>
      <c r="U1" s="1" t="s">
        <v>13</v>
      </c>
      <c r="V1" s="1" t="s">
        <v>14</v>
      </c>
      <c r="W1" s="1" t="s">
        <v>15</v>
      </c>
      <c r="X1" s="1" t="s">
        <v>16</v>
      </c>
      <c r="Y1" s="1" t="s">
        <v>17</v>
      </c>
      <c r="Z1" s="1" t="s">
        <v>18</v>
      </c>
      <c r="AA1" s="1" t="s">
        <v>19</v>
      </c>
      <c r="AB1" s="1" t="s">
        <v>20</v>
      </c>
    </row>
    <row r="2" spans="1:28" ht="26.4" hidden="1" outlineLevel="1" x14ac:dyDescent="0.3">
      <c r="A2" s="10">
        <v>29</v>
      </c>
      <c r="B2" s="43" t="s">
        <v>71</v>
      </c>
      <c r="C2" s="20" t="s">
        <v>67</v>
      </c>
      <c r="D2" s="3" t="s">
        <v>128</v>
      </c>
      <c r="E2" s="6">
        <v>41783</v>
      </c>
      <c r="F2" s="9" t="s">
        <v>55</v>
      </c>
      <c r="G2" s="10" t="s">
        <v>39</v>
      </c>
      <c r="H2" s="10" t="s">
        <v>25</v>
      </c>
      <c r="I2" s="11"/>
      <c r="J2" s="14"/>
      <c r="K2" s="5"/>
      <c r="L2" s="5"/>
      <c r="M2" s="5"/>
      <c r="N2" s="5" t="s">
        <v>140</v>
      </c>
      <c r="O2" s="15"/>
      <c r="P2" s="10"/>
      <c r="Q2" s="10"/>
      <c r="R2" s="10"/>
      <c r="S2" s="10"/>
      <c r="T2" s="10"/>
      <c r="U2" s="10" t="s">
        <v>13</v>
      </c>
      <c r="V2" s="10"/>
      <c r="W2" s="10"/>
      <c r="X2" s="10"/>
      <c r="Y2" s="6">
        <v>44709</v>
      </c>
      <c r="Z2" s="3" t="s">
        <v>64</v>
      </c>
      <c r="AA2" s="3" t="s">
        <v>65</v>
      </c>
      <c r="AB2" s="13">
        <v>64</v>
      </c>
    </row>
    <row r="3" spans="1:28" ht="26.4" hidden="1" outlineLevel="1" x14ac:dyDescent="0.3">
      <c r="A3" s="10">
        <v>29</v>
      </c>
      <c r="B3" s="43" t="s">
        <v>71</v>
      </c>
      <c r="C3" s="20" t="s">
        <v>67</v>
      </c>
      <c r="D3" s="3" t="s">
        <v>128</v>
      </c>
      <c r="E3" s="6">
        <v>41783</v>
      </c>
      <c r="F3" s="9" t="s">
        <v>55</v>
      </c>
      <c r="G3" s="10" t="s">
        <v>39</v>
      </c>
      <c r="H3" s="10" t="s">
        <v>25</v>
      </c>
      <c r="I3" s="11" t="s">
        <v>30</v>
      </c>
      <c r="J3" s="14"/>
      <c r="K3" s="5"/>
      <c r="L3" s="5"/>
      <c r="M3" s="5"/>
      <c r="N3" s="5" t="s">
        <v>140</v>
      </c>
      <c r="O3" s="15"/>
      <c r="P3" s="10"/>
      <c r="Q3" s="10"/>
      <c r="R3" s="10"/>
      <c r="S3" s="10"/>
      <c r="T3" s="10"/>
      <c r="U3" s="10" t="s">
        <v>13</v>
      </c>
      <c r="V3" s="10"/>
      <c r="W3" s="10"/>
      <c r="X3" s="10"/>
      <c r="Y3" s="6">
        <v>44710</v>
      </c>
      <c r="Z3" s="3" t="s">
        <v>64</v>
      </c>
      <c r="AA3" s="3" t="s">
        <v>65</v>
      </c>
      <c r="AB3" s="13">
        <v>60</v>
      </c>
    </row>
    <row r="4" spans="1:28" ht="26.4" hidden="1" outlineLevel="1" x14ac:dyDescent="0.3">
      <c r="A4" s="46">
        <v>28</v>
      </c>
      <c r="B4" s="63" t="s">
        <v>71</v>
      </c>
      <c r="C4" s="20" t="s">
        <v>67</v>
      </c>
      <c r="D4" s="3" t="s">
        <v>425</v>
      </c>
      <c r="E4" s="47">
        <v>41783</v>
      </c>
      <c r="F4" s="48" t="s">
        <v>55</v>
      </c>
      <c r="G4" s="46" t="s">
        <v>39</v>
      </c>
      <c r="H4" s="46" t="s">
        <v>25</v>
      </c>
      <c r="I4" s="11"/>
      <c r="J4" s="14"/>
      <c r="K4" s="20"/>
      <c r="L4" s="20"/>
      <c r="M4" s="20"/>
      <c r="N4" s="20" t="s">
        <v>140</v>
      </c>
      <c r="O4" s="26"/>
      <c r="P4" s="46"/>
      <c r="Q4" s="46"/>
      <c r="R4" s="46"/>
      <c r="S4" s="46"/>
      <c r="T4" s="46"/>
      <c r="U4" s="46" t="s">
        <v>13</v>
      </c>
      <c r="V4" s="46"/>
      <c r="W4" s="46"/>
      <c r="X4" s="46"/>
      <c r="Y4" s="47">
        <v>44744</v>
      </c>
      <c r="Z4" s="4" t="s">
        <v>64</v>
      </c>
      <c r="AA4" s="3" t="s">
        <v>685</v>
      </c>
      <c r="AB4" s="13">
        <v>62</v>
      </c>
    </row>
    <row r="5" spans="1:28" ht="26.4" hidden="1" outlineLevel="1" x14ac:dyDescent="0.3">
      <c r="A5" s="10">
        <v>18</v>
      </c>
      <c r="B5" s="40" t="s">
        <v>71</v>
      </c>
      <c r="C5" s="20" t="s">
        <v>67</v>
      </c>
      <c r="D5" s="3" t="s">
        <v>425</v>
      </c>
      <c r="E5" s="59">
        <v>40580</v>
      </c>
      <c r="F5" s="20">
        <v>3995578</v>
      </c>
      <c r="G5" s="20" t="s">
        <v>39</v>
      </c>
      <c r="H5" s="20" t="s">
        <v>25</v>
      </c>
      <c r="I5" s="11" t="s">
        <v>30</v>
      </c>
      <c r="J5" s="14"/>
      <c r="K5" s="20"/>
      <c r="L5" s="20"/>
      <c r="M5" s="20"/>
      <c r="N5" s="20" t="s">
        <v>140</v>
      </c>
      <c r="O5" s="26"/>
      <c r="P5" s="37"/>
      <c r="Q5" s="13"/>
      <c r="R5" s="13"/>
      <c r="S5" s="20"/>
      <c r="T5" s="20"/>
      <c r="U5" s="20" t="s">
        <v>13</v>
      </c>
      <c r="V5" s="20"/>
      <c r="W5" s="20"/>
      <c r="X5" s="20"/>
      <c r="Y5" s="24">
        <v>44765</v>
      </c>
      <c r="Z5" s="4" t="s">
        <v>64</v>
      </c>
      <c r="AA5" s="3" t="s">
        <v>749</v>
      </c>
      <c r="AB5" s="13">
        <v>35</v>
      </c>
    </row>
    <row r="6" spans="1:28" collapsed="1" x14ac:dyDescent="0.3">
      <c r="B6" s="151" t="s">
        <v>71</v>
      </c>
    </row>
    <row r="7" spans="1:28" ht="26.4" hidden="1" outlineLevel="1" x14ac:dyDescent="0.3">
      <c r="A7" s="19">
        <v>18</v>
      </c>
      <c r="B7" s="151" t="s">
        <v>197</v>
      </c>
      <c r="C7" s="3" t="s">
        <v>67</v>
      </c>
      <c r="D7" s="3" t="s">
        <v>73</v>
      </c>
      <c r="E7" s="17">
        <v>41756</v>
      </c>
      <c r="F7" s="18" t="s">
        <v>176</v>
      </c>
      <c r="G7" s="19" t="s">
        <v>39</v>
      </c>
      <c r="H7" s="19" t="s">
        <v>25</v>
      </c>
      <c r="I7" s="11" t="s">
        <v>30</v>
      </c>
      <c r="J7" s="14"/>
      <c r="K7" s="5"/>
      <c r="L7" s="5"/>
      <c r="M7" s="5"/>
      <c r="N7" s="5" t="s">
        <v>140</v>
      </c>
      <c r="O7" s="15"/>
      <c r="P7" s="12"/>
      <c r="Q7" s="5"/>
      <c r="R7" s="5"/>
      <c r="S7" s="19"/>
      <c r="T7" s="19"/>
      <c r="U7" s="19" t="s">
        <v>13</v>
      </c>
      <c r="V7" s="19"/>
      <c r="W7" s="19"/>
      <c r="X7" s="19"/>
      <c r="Y7" s="17">
        <v>44696</v>
      </c>
      <c r="Z7" s="3" t="s">
        <v>64</v>
      </c>
      <c r="AA7" s="3" t="s">
        <v>189</v>
      </c>
      <c r="AB7" s="13">
        <v>32</v>
      </c>
    </row>
    <row r="8" spans="1:28" hidden="1" outlineLevel="1" x14ac:dyDescent="0.3">
      <c r="A8" s="10">
        <v>20</v>
      </c>
      <c r="B8" s="151" t="s">
        <v>197</v>
      </c>
      <c r="C8" s="20" t="s">
        <v>67</v>
      </c>
      <c r="D8" s="3" t="s">
        <v>73</v>
      </c>
      <c r="E8" s="6" t="s">
        <v>477</v>
      </c>
      <c r="F8" s="9" t="s">
        <v>176</v>
      </c>
      <c r="G8" s="10" t="s">
        <v>39</v>
      </c>
      <c r="H8" s="10" t="s">
        <v>25</v>
      </c>
      <c r="I8" s="30" t="s">
        <v>30</v>
      </c>
      <c r="J8" s="14"/>
      <c r="K8" s="20"/>
      <c r="L8" s="20"/>
      <c r="M8" s="20"/>
      <c r="N8" s="20" t="s">
        <v>140</v>
      </c>
      <c r="O8" s="26"/>
      <c r="P8" s="10"/>
      <c r="Q8" s="10"/>
      <c r="R8" s="10" t="s">
        <v>10</v>
      </c>
      <c r="S8" s="10"/>
      <c r="T8" s="10"/>
      <c r="U8" s="10"/>
      <c r="V8" s="10"/>
      <c r="W8" s="10"/>
      <c r="X8" s="10"/>
      <c r="Y8" s="6" t="s">
        <v>508</v>
      </c>
      <c r="Z8" s="3" t="s">
        <v>8</v>
      </c>
      <c r="AA8" s="3" t="s">
        <v>509</v>
      </c>
      <c r="AB8" s="13">
        <v>39</v>
      </c>
    </row>
    <row r="9" spans="1:28" collapsed="1" x14ac:dyDescent="0.3">
      <c r="B9" s="151" t="s">
        <v>197</v>
      </c>
    </row>
    <row r="10" spans="1:28" ht="26.4" hidden="1" outlineLevel="1" x14ac:dyDescent="0.3">
      <c r="A10" s="46">
        <v>26</v>
      </c>
      <c r="B10" s="151" t="s">
        <v>710</v>
      </c>
      <c r="C10" s="20" t="s">
        <v>67</v>
      </c>
      <c r="D10" s="3" t="s">
        <v>44</v>
      </c>
      <c r="E10" s="47">
        <v>40607</v>
      </c>
      <c r="F10" s="48" t="s">
        <v>712</v>
      </c>
      <c r="G10" s="46" t="s">
        <v>39</v>
      </c>
      <c r="H10" s="46" t="s">
        <v>25</v>
      </c>
      <c r="I10" s="11" t="s">
        <v>30</v>
      </c>
      <c r="J10" s="14"/>
      <c r="K10" s="20"/>
      <c r="L10" s="20"/>
      <c r="M10" s="20"/>
      <c r="N10" s="20" t="s">
        <v>140</v>
      </c>
      <c r="O10" s="26"/>
      <c r="P10" s="46"/>
      <c r="Q10" s="46"/>
      <c r="R10" s="46"/>
      <c r="S10" s="46"/>
      <c r="T10" s="46"/>
      <c r="U10" s="46" t="s">
        <v>13</v>
      </c>
      <c r="V10" s="46"/>
      <c r="W10" s="46"/>
      <c r="X10" s="46"/>
      <c r="Y10" s="47">
        <v>44745</v>
      </c>
      <c r="Z10" s="4" t="s">
        <v>64</v>
      </c>
      <c r="AA10" s="3" t="s">
        <v>685</v>
      </c>
      <c r="AB10" s="13">
        <v>57</v>
      </c>
    </row>
    <row r="11" spans="1:28" collapsed="1" x14ac:dyDescent="0.3">
      <c r="B11" s="151" t="s">
        <v>710</v>
      </c>
    </row>
    <row r="12" spans="1:28" ht="26.4" hidden="1" outlineLevel="1" x14ac:dyDescent="0.3">
      <c r="A12" s="46">
        <v>23</v>
      </c>
      <c r="B12" s="151" t="s">
        <v>875</v>
      </c>
      <c r="C12" s="20" t="s">
        <v>67</v>
      </c>
      <c r="D12" s="3" t="s">
        <v>911</v>
      </c>
      <c r="E12" s="47">
        <v>41019</v>
      </c>
      <c r="F12" s="48" t="s">
        <v>890</v>
      </c>
      <c r="G12" s="46" t="s">
        <v>39</v>
      </c>
      <c r="H12" s="46" t="s">
        <v>25</v>
      </c>
      <c r="I12" s="11" t="s">
        <v>30</v>
      </c>
      <c r="J12" s="14"/>
      <c r="K12" s="20"/>
      <c r="L12" s="20"/>
      <c r="M12" s="20"/>
      <c r="N12" s="20" t="s">
        <v>140</v>
      </c>
      <c r="O12" s="26"/>
      <c r="P12" s="46"/>
      <c r="Q12" s="46"/>
      <c r="R12" s="46"/>
      <c r="S12" s="46"/>
      <c r="T12" s="46"/>
      <c r="U12" s="46" t="s">
        <v>13</v>
      </c>
      <c r="V12" s="46"/>
      <c r="W12" s="46"/>
      <c r="X12" s="46"/>
      <c r="Y12" s="47">
        <v>44828</v>
      </c>
      <c r="Z12" s="3" t="s">
        <v>64</v>
      </c>
      <c r="AA12" s="3" t="s">
        <v>905</v>
      </c>
      <c r="AB12" s="13">
        <v>50</v>
      </c>
    </row>
    <row r="13" spans="1:28" collapsed="1" x14ac:dyDescent="0.3">
      <c r="B13" s="151" t="s">
        <v>875</v>
      </c>
    </row>
    <row r="14" spans="1:28" ht="26.4" hidden="1" outlineLevel="1" x14ac:dyDescent="0.3">
      <c r="A14" s="46">
        <v>65</v>
      </c>
      <c r="B14" s="151" t="s">
        <v>708</v>
      </c>
      <c r="C14" s="20" t="s">
        <v>66</v>
      </c>
      <c r="D14" s="3" t="s">
        <v>709</v>
      </c>
      <c r="E14" s="47">
        <v>40535</v>
      </c>
      <c r="F14" s="48" t="s">
        <v>684</v>
      </c>
      <c r="G14" s="46" t="s">
        <v>39</v>
      </c>
      <c r="H14" s="46" t="s">
        <v>25</v>
      </c>
      <c r="I14" s="11" t="s">
        <v>30</v>
      </c>
      <c r="J14" s="14"/>
      <c r="K14" s="20"/>
      <c r="L14" s="20"/>
      <c r="M14" s="20"/>
      <c r="N14" s="20"/>
      <c r="O14" s="26" t="s">
        <v>141</v>
      </c>
      <c r="P14" s="46"/>
      <c r="Q14" s="46"/>
      <c r="R14" s="46"/>
      <c r="S14" s="46"/>
      <c r="T14" s="46"/>
      <c r="U14" s="46" t="s">
        <v>13</v>
      </c>
      <c r="V14" s="46"/>
      <c r="W14" s="46"/>
      <c r="X14" s="46"/>
      <c r="Y14" s="47">
        <v>44744</v>
      </c>
      <c r="Z14" s="4" t="s">
        <v>64</v>
      </c>
      <c r="AA14" s="3" t="s">
        <v>685</v>
      </c>
      <c r="AB14" s="13">
        <v>62</v>
      </c>
    </row>
    <row r="15" spans="1:28" ht="26.4" hidden="1" outlineLevel="1" x14ac:dyDescent="0.3">
      <c r="A15" s="46">
        <v>70</v>
      </c>
      <c r="B15" s="151" t="s">
        <v>708</v>
      </c>
      <c r="C15" s="20" t="s">
        <v>66</v>
      </c>
      <c r="D15" s="3" t="s">
        <v>717</v>
      </c>
      <c r="E15" s="47">
        <v>40535</v>
      </c>
      <c r="F15" s="48" t="s">
        <v>684</v>
      </c>
      <c r="G15" s="46" t="s">
        <v>39</v>
      </c>
      <c r="H15" s="46" t="s">
        <v>25</v>
      </c>
      <c r="I15" s="11" t="s">
        <v>30</v>
      </c>
      <c r="J15" s="31"/>
      <c r="K15" s="27"/>
      <c r="L15" s="27"/>
      <c r="M15" s="27"/>
      <c r="N15" s="27"/>
      <c r="O15" s="32" t="s">
        <v>141</v>
      </c>
      <c r="P15" s="46"/>
      <c r="Q15" s="46"/>
      <c r="R15" s="46"/>
      <c r="S15" s="46"/>
      <c r="T15" s="46"/>
      <c r="U15" s="46" t="s">
        <v>13</v>
      </c>
      <c r="V15" s="46"/>
      <c r="W15" s="46"/>
      <c r="X15" s="46"/>
      <c r="Y15" s="47">
        <v>44745</v>
      </c>
      <c r="Z15" s="4" t="s">
        <v>64</v>
      </c>
      <c r="AA15" s="3" t="s">
        <v>685</v>
      </c>
      <c r="AB15" s="13">
        <v>57</v>
      </c>
    </row>
    <row r="16" spans="1:28" ht="26.4" hidden="1" outlineLevel="1" x14ac:dyDescent="0.3">
      <c r="A16" s="46">
        <v>54</v>
      </c>
      <c r="B16" s="151" t="s">
        <v>708</v>
      </c>
      <c r="C16" s="20" t="s">
        <v>66</v>
      </c>
      <c r="D16" s="3" t="s">
        <v>717</v>
      </c>
      <c r="E16" s="47">
        <v>40535</v>
      </c>
      <c r="F16" s="48" t="s">
        <v>684</v>
      </c>
      <c r="G16" s="46" t="s">
        <v>39</v>
      </c>
      <c r="H16" s="46" t="s">
        <v>25</v>
      </c>
      <c r="I16" s="11" t="s">
        <v>30</v>
      </c>
      <c r="J16" s="14"/>
      <c r="K16" s="20"/>
      <c r="L16" s="20"/>
      <c r="M16" s="20"/>
      <c r="N16" s="20"/>
      <c r="O16" s="26" t="s">
        <v>141</v>
      </c>
      <c r="P16" s="46"/>
      <c r="Q16" s="46"/>
      <c r="R16" s="46"/>
      <c r="S16" s="46"/>
      <c r="T16" s="46"/>
      <c r="U16" s="46" t="s">
        <v>13</v>
      </c>
      <c r="V16" s="46"/>
      <c r="W16" s="46"/>
      <c r="X16" s="46"/>
      <c r="Y16" s="47">
        <v>44828</v>
      </c>
      <c r="Z16" s="3" t="s">
        <v>64</v>
      </c>
      <c r="AA16" s="3" t="s">
        <v>905</v>
      </c>
      <c r="AB16" s="13">
        <v>50</v>
      </c>
    </row>
    <row r="17" spans="1:28" ht="26.4" hidden="1" outlineLevel="1" x14ac:dyDescent="0.3">
      <c r="A17" s="46">
        <v>44</v>
      </c>
      <c r="B17" s="151" t="s">
        <v>708</v>
      </c>
      <c r="C17" s="20" t="s">
        <v>66</v>
      </c>
      <c r="D17" s="3" t="s">
        <v>709</v>
      </c>
      <c r="E17" s="47">
        <v>40535</v>
      </c>
      <c r="F17" s="48" t="s">
        <v>684</v>
      </c>
      <c r="G17" s="46" t="s">
        <v>39</v>
      </c>
      <c r="H17" s="46" t="s">
        <v>25</v>
      </c>
      <c r="I17" s="11" t="s">
        <v>30</v>
      </c>
      <c r="J17" s="14"/>
      <c r="K17" s="20"/>
      <c r="L17" s="20"/>
      <c r="M17" s="20"/>
      <c r="N17" s="20"/>
      <c r="O17" s="26" t="s">
        <v>141</v>
      </c>
      <c r="P17" s="46"/>
      <c r="Q17" s="46"/>
      <c r="R17" s="46"/>
      <c r="S17" s="46"/>
      <c r="T17" s="46"/>
      <c r="U17" s="46" t="s">
        <v>13</v>
      </c>
      <c r="V17" s="46"/>
      <c r="W17" s="46"/>
      <c r="X17" s="46"/>
      <c r="Y17" s="47">
        <v>44829</v>
      </c>
      <c r="Z17" s="3" t="s">
        <v>64</v>
      </c>
      <c r="AA17" s="3" t="s">
        <v>905</v>
      </c>
      <c r="AB17" s="13">
        <v>41</v>
      </c>
    </row>
    <row r="18" spans="1:28" collapsed="1" x14ac:dyDescent="0.3">
      <c r="B18" s="151" t="s">
        <v>708</v>
      </c>
    </row>
    <row r="19" spans="1:28" ht="26.4" hidden="1" outlineLevel="1" x14ac:dyDescent="0.3">
      <c r="A19" s="70">
        <v>38</v>
      </c>
      <c r="B19" s="151" t="s">
        <v>796</v>
      </c>
      <c r="C19" s="27" t="s">
        <v>66</v>
      </c>
      <c r="D19" s="4" t="s">
        <v>68</v>
      </c>
      <c r="E19" s="71">
        <v>41120</v>
      </c>
      <c r="F19" s="72" t="s">
        <v>790</v>
      </c>
      <c r="G19" s="70" t="s">
        <v>39</v>
      </c>
      <c r="H19" s="70" t="s">
        <v>25</v>
      </c>
      <c r="I19" s="11" t="s">
        <v>30</v>
      </c>
      <c r="J19" s="14"/>
      <c r="K19" s="20"/>
      <c r="L19" s="20"/>
      <c r="M19" s="20"/>
      <c r="N19" s="20"/>
      <c r="O19" s="26" t="s">
        <v>141</v>
      </c>
      <c r="P19" s="60"/>
      <c r="Q19" s="60"/>
      <c r="R19" s="60"/>
      <c r="S19" s="60"/>
      <c r="T19" s="60"/>
      <c r="U19" s="60" t="s">
        <v>13</v>
      </c>
      <c r="V19" s="60"/>
      <c r="W19" s="60"/>
      <c r="X19" s="60"/>
      <c r="Y19" s="61">
        <v>44786</v>
      </c>
      <c r="Z19" s="4" t="s">
        <v>64</v>
      </c>
      <c r="AA19" s="3" t="s">
        <v>791</v>
      </c>
      <c r="AB19" s="13">
        <v>37</v>
      </c>
    </row>
    <row r="20" spans="1:28" ht="26.4" hidden="1" outlineLevel="1" x14ac:dyDescent="0.3">
      <c r="A20" s="74">
        <v>27</v>
      </c>
      <c r="B20" s="151" t="s">
        <v>796</v>
      </c>
      <c r="C20" s="20" t="s">
        <v>66</v>
      </c>
      <c r="D20" s="3" t="s">
        <v>839</v>
      </c>
      <c r="E20" s="76" t="s">
        <v>837</v>
      </c>
      <c r="F20" s="77">
        <v>3369415</v>
      </c>
      <c r="G20" s="74" t="s">
        <v>39</v>
      </c>
      <c r="H20" s="74" t="s">
        <v>25</v>
      </c>
      <c r="I20" s="11" t="s">
        <v>30</v>
      </c>
      <c r="J20" s="14"/>
      <c r="K20" s="20"/>
      <c r="L20" s="20"/>
      <c r="M20" s="20"/>
      <c r="N20" s="20"/>
      <c r="O20" s="11" t="s">
        <v>141</v>
      </c>
      <c r="P20" s="78"/>
      <c r="Q20" s="78"/>
      <c r="R20" s="78"/>
      <c r="S20" s="78"/>
      <c r="T20" s="78"/>
      <c r="U20" s="78" t="s">
        <v>13</v>
      </c>
      <c r="V20" s="78"/>
      <c r="W20" s="78"/>
      <c r="X20" s="78"/>
      <c r="Y20" s="79">
        <v>44787</v>
      </c>
      <c r="Z20" s="4" t="s">
        <v>64</v>
      </c>
      <c r="AA20" s="3" t="s">
        <v>838</v>
      </c>
      <c r="AB20" s="13">
        <v>24</v>
      </c>
    </row>
    <row r="21" spans="1:28" collapsed="1" x14ac:dyDescent="0.3">
      <c r="B21" s="151" t="s">
        <v>796</v>
      </c>
    </row>
    <row r="22" spans="1:28" ht="26.4" hidden="1" outlineLevel="1" x14ac:dyDescent="0.3">
      <c r="A22" s="4">
        <v>63</v>
      </c>
      <c r="B22" s="151" t="s">
        <v>288</v>
      </c>
      <c r="C22" s="27" t="s">
        <v>66</v>
      </c>
      <c r="D22" s="4" t="s">
        <v>42</v>
      </c>
      <c r="E22" s="28">
        <v>40974</v>
      </c>
      <c r="F22" s="29" t="s">
        <v>285</v>
      </c>
      <c r="G22" s="4" t="s">
        <v>39</v>
      </c>
      <c r="H22" s="4" t="s">
        <v>25</v>
      </c>
      <c r="I22" s="30" t="s">
        <v>30</v>
      </c>
      <c r="J22" s="31"/>
      <c r="K22" s="27"/>
      <c r="L22" s="27"/>
      <c r="M22" s="27"/>
      <c r="N22" s="27"/>
      <c r="O22" s="32" t="s">
        <v>141</v>
      </c>
      <c r="P22" s="33"/>
      <c r="Q22" s="22"/>
      <c r="R22" s="22"/>
      <c r="S22" s="22"/>
      <c r="T22" s="22"/>
      <c r="U22" s="22" t="s">
        <v>13</v>
      </c>
      <c r="V22" s="22"/>
      <c r="W22" s="22"/>
      <c r="X22" s="22"/>
      <c r="Y22" s="21">
        <v>44710</v>
      </c>
      <c r="Z22" s="4" t="s">
        <v>64</v>
      </c>
      <c r="AA22" s="4" t="s">
        <v>65</v>
      </c>
      <c r="AB22" s="34">
        <v>60</v>
      </c>
    </row>
    <row r="23" spans="1:28" collapsed="1" x14ac:dyDescent="0.3">
      <c r="B23" s="151" t="s">
        <v>288</v>
      </c>
    </row>
    <row r="24" spans="1:28" hidden="1" outlineLevel="1" x14ac:dyDescent="0.3">
      <c r="A24" s="36">
        <v>43</v>
      </c>
      <c r="B24" s="151" t="s">
        <v>448</v>
      </c>
      <c r="C24" s="20" t="s">
        <v>66</v>
      </c>
      <c r="D24" s="3" t="s">
        <v>204</v>
      </c>
      <c r="E24" s="24" t="s">
        <v>506</v>
      </c>
      <c r="F24" s="25" t="s">
        <v>507</v>
      </c>
      <c r="G24" s="3" t="s">
        <v>39</v>
      </c>
      <c r="H24" s="10" t="s">
        <v>25</v>
      </c>
      <c r="I24" s="30" t="s">
        <v>30</v>
      </c>
      <c r="J24" s="14"/>
      <c r="K24" s="20"/>
      <c r="L24" s="20"/>
      <c r="M24" s="20"/>
      <c r="N24" s="20"/>
      <c r="O24" s="26" t="s">
        <v>141</v>
      </c>
      <c r="P24" s="10"/>
      <c r="Q24" s="10"/>
      <c r="R24" s="10" t="s">
        <v>10</v>
      </c>
      <c r="S24" s="10"/>
      <c r="T24" s="10"/>
      <c r="U24" s="10"/>
      <c r="V24" s="10"/>
      <c r="W24" s="10"/>
      <c r="X24" s="10"/>
      <c r="Y24" s="6" t="s">
        <v>508</v>
      </c>
      <c r="Z24" s="3" t="s">
        <v>8</v>
      </c>
      <c r="AA24" s="3" t="s">
        <v>509</v>
      </c>
      <c r="AB24" s="13">
        <v>39</v>
      </c>
    </row>
    <row r="25" spans="1:28" collapsed="1" x14ac:dyDescent="0.3">
      <c r="B25" s="151" t="s">
        <v>448</v>
      </c>
    </row>
    <row r="26" spans="1:28" ht="26.4" hidden="1" outlineLevel="1" x14ac:dyDescent="0.3">
      <c r="A26" s="19">
        <v>35</v>
      </c>
      <c r="B26" s="151" t="s">
        <v>161</v>
      </c>
      <c r="C26" s="3" t="s">
        <v>66</v>
      </c>
      <c r="D26" s="3" t="s">
        <v>209</v>
      </c>
      <c r="E26" s="17">
        <v>41333</v>
      </c>
      <c r="F26" s="18" t="s">
        <v>188</v>
      </c>
      <c r="G26" s="19" t="s">
        <v>39</v>
      </c>
      <c r="H26" s="19" t="s">
        <v>25</v>
      </c>
      <c r="I26" s="11" t="s">
        <v>30</v>
      </c>
      <c r="J26" s="14"/>
      <c r="K26" s="5"/>
      <c r="L26" s="5"/>
      <c r="M26" s="5"/>
      <c r="N26" s="5"/>
      <c r="O26" s="15" t="s">
        <v>141</v>
      </c>
      <c r="P26" s="12"/>
      <c r="Q26" s="5"/>
      <c r="R26" s="5"/>
      <c r="S26" s="19"/>
      <c r="T26" s="19"/>
      <c r="U26" s="19" t="s">
        <v>13</v>
      </c>
      <c r="V26" s="19"/>
      <c r="W26" s="19"/>
      <c r="X26" s="19"/>
      <c r="Y26" s="17">
        <v>44696</v>
      </c>
      <c r="Z26" s="3" t="s">
        <v>64</v>
      </c>
      <c r="AA26" s="3" t="s">
        <v>189</v>
      </c>
      <c r="AB26" s="13">
        <v>32</v>
      </c>
    </row>
    <row r="27" spans="1:28" ht="26.4" hidden="1" outlineLevel="1" x14ac:dyDescent="0.3">
      <c r="A27" s="49">
        <v>27</v>
      </c>
      <c r="B27" s="151" t="s">
        <v>161</v>
      </c>
      <c r="C27" s="20" t="s">
        <v>66</v>
      </c>
      <c r="D27" s="3" t="s">
        <v>123</v>
      </c>
      <c r="E27" s="56">
        <v>41333</v>
      </c>
      <c r="F27" s="49">
        <v>3793358</v>
      </c>
      <c r="G27" s="49" t="s">
        <v>39</v>
      </c>
      <c r="H27" s="49" t="s">
        <v>25</v>
      </c>
      <c r="I27" s="11" t="s">
        <v>30</v>
      </c>
      <c r="J27" s="14"/>
      <c r="K27" s="20"/>
      <c r="L27" s="20"/>
      <c r="M27" s="20"/>
      <c r="N27" s="20"/>
      <c r="O27" s="26" t="s">
        <v>141</v>
      </c>
      <c r="P27" s="49"/>
      <c r="Q27" s="49"/>
      <c r="R27" s="49"/>
      <c r="S27" s="49"/>
      <c r="T27" s="49"/>
      <c r="U27" s="49" t="s">
        <v>13</v>
      </c>
      <c r="V27" s="49"/>
      <c r="W27" s="49"/>
      <c r="X27" s="49"/>
      <c r="Y27" s="56">
        <v>44759</v>
      </c>
      <c r="Z27" s="4" t="s">
        <v>64</v>
      </c>
      <c r="AA27" s="3" t="s">
        <v>730</v>
      </c>
      <c r="AB27" s="13">
        <v>26</v>
      </c>
    </row>
    <row r="28" spans="1:28" collapsed="1" x14ac:dyDescent="0.3">
      <c r="B28" s="151" t="s">
        <v>161</v>
      </c>
    </row>
    <row r="29" spans="1:28" hidden="1" outlineLevel="1" x14ac:dyDescent="0.3">
      <c r="A29" s="10">
        <v>29</v>
      </c>
      <c r="B29" s="151" t="s">
        <v>545</v>
      </c>
      <c r="C29" s="20" t="s">
        <v>66</v>
      </c>
      <c r="D29" s="3" t="s">
        <v>584</v>
      </c>
      <c r="E29" s="6">
        <v>41253</v>
      </c>
      <c r="F29" s="9" t="s">
        <v>565</v>
      </c>
      <c r="G29" s="10" t="s">
        <v>39</v>
      </c>
      <c r="H29" s="10" t="s">
        <v>25</v>
      </c>
      <c r="I29" s="30" t="s">
        <v>30</v>
      </c>
      <c r="J29" s="14"/>
      <c r="K29" s="20"/>
      <c r="L29" s="20"/>
      <c r="M29" s="20"/>
      <c r="N29" s="20"/>
      <c r="O29" s="26" t="s">
        <v>141</v>
      </c>
      <c r="P29" s="10"/>
      <c r="Q29" s="10"/>
      <c r="R29" s="10"/>
      <c r="S29" s="10"/>
      <c r="T29" s="10"/>
      <c r="U29" s="10" t="s">
        <v>13</v>
      </c>
      <c r="V29" s="10"/>
      <c r="W29" s="10"/>
      <c r="X29" s="10"/>
      <c r="Y29" s="6">
        <v>44730</v>
      </c>
      <c r="Z29" s="3" t="s">
        <v>11</v>
      </c>
      <c r="AA29" s="3" t="s">
        <v>566</v>
      </c>
      <c r="AB29" s="13">
        <v>28</v>
      </c>
    </row>
    <row r="30" spans="1:28" ht="26.4" hidden="1" outlineLevel="1" x14ac:dyDescent="0.3">
      <c r="A30" s="46">
        <v>30</v>
      </c>
      <c r="B30" s="151" t="s">
        <v>545</v>
      </c>
      <c r="C30" s="20" t="s">
        <v>66</v>
      </c>
      <c r="D30" s="3" t="s">
        <v>584</v>
      </c>
      <c r="E30" s="81">
        <v>41253</v>
      </c>
      <c r="F30" s="48" t="s">
        <v>960</v>
      </c>
      <c r="G30" s="46" t="s">
        <v>39</v>
      </c>
      <c r="H30" s="82" t="s">
        <v>25</v>
      </c>
      <c r="I30" s="20"/>
      <c r="J30" s="20"/>
      <c r="K30" s="20"/>
      <c r="L30" s="20"/>
      <c r="M30" s="20"/>
      <c r="N30" s="20"/>
      <c r="O30" s="20"/>
      <c r="P30" s="83"/>
      <c r="Q30" s="46"/>
      <c r="R30" s="46"/>
      <c r="S30" s="46"/>
      <c r="T30" s="46"/>
      <c r="U30" s="46" t="s">
        <v>13</v>
      </c>
      <c r="V30" s="46"/>
      <c r="W30" s="46"/>
      <c r="X30" s="46"/>
      <c r="Y30" s="47">
        <v>44913</v>
      </c>
      <c r="Z30" s="3" t="s">
        <v>11</v>
      </c>
      <c r="AA30" s="3" t="s">
        <v>749</v>
      </c>
      <c r="AB30" s="13">
        <v>29</v>
      </c>
    </row>
    <row r="31" spans="1:28" collapsed="1" x14ac:dyDescent="0.3">
      <c r="B31" s="151" t="s">
        <v>545</v>
      </c>
    </row>
    <row r="32" spans="1:28" hidden="1" outlineLevel="1" x14ac:dyDescent="0.3">
      <c r="A32" s="7">
        <v>42</v>
      </c>
      <c r="B32" s="151" t="s">
        <v>447</v>
      </c>
      <c r="C32" s="20" t="s">
        <v>66</v>
      </c>
      <c r="D32" s="3" t="s">
        <v>200</v>
      </c>
      <c r="E32" s="24" t="s">
        <v>504</v>
      </c>
      <c r="F32" s="25" t="s">
        <v>505</v>
      </c>
      <c r="G32" s="3" t="s">
        <v>39</v>
      </c>
      <c r="H32" s="10" t="s">
        <v>25</v>
      </c>
      <c r="I32" s="11"/>
      <c r="J32" s="14"/>
      <c r="K32" s="20"/>
      <c r="L32" s="20"/>
      <c r="M32" s="20"/>
      <c r="N32" s="20"/>
      <c r="O32" s="26"/>
      <c r="P32" s="10"/>
      <c r="Q32" s="10"/>
      <c r="R32" s="10"/>
      <c r="S32" s="10"/>
      <c r="T32" s="10"/>
      <c r="U32" s="10" t="s">
        <v>13</v>
      </c>
      <c r="V32" s="10"/>
      <c r="W32" s="10"/>
      <c r="X32" s="10"/>
      <c r="Y32" s="6" t="s">
        <v>508</v>
      </c>
      <c r="Z32" s="3" t="s">
        <v>8</v>
      </c>
      <c r="AA32" s="3" t="s">
        <v>509</v>
      </c>
      <c r="AB32" s="13">
        <v>39</v>
      </c>
    </row>
    <row r="33" spans="1:28" collapsed="1" x14ac:dyDescent="0.3">
      <c r="B33" s="151" t="s">
        <v>447</v>
      </c>
    </row>
    <row r="34" spans="1:28" ht="26.4" hidden="1" outlineLevel="1" x14ac:dyDescent="0.3">
      <c r="A34" s="46">
        <v>22</v>
      </c>
      <c r="B34" s="151" t="s">
        <v>932</v>
      </c>
      <c r="C34" s="20" t="s">
        <v>66</v>
      </c>
      <c r="D34" s="3" t="s">
        <v>947</v>
      </c>
      <c r="E34" s="47">
        <v>41802</v>
      </c>
      <c r="F34" s="48" t="s">
        <v>942</v>
      </c>
      <c r="G34" s="46" t="s">
        <v>39</v>
      </c>
      <c r="H34" s="46" t="s">
        <v>25</v>
      </c>
      <c r="I34" s="11" t="s">
        <v>30</v>
      </c>
      <c r="J34" s="14"/>
      <c r="K34" s="20"/>
      <c r="L34" s="20"/>
      <c r="M34" s="20"/>
      <c r="N34" s="20"/>
      <c r="O34" s="26"/>
      <c r="P34" s="37"/>
      <c r="Q34" s="13"/>
      <c r="R34" s="13"/>
      <c r="S34" s="46"/>
      <c r="T34" s="46"/>
      <c r="U34" s="46" t="s">
        <v>13</v>
      </c>
      <c r="V34" s="46"/>
      <c r="W34" s="46"/>
      <c r="X34" s="46"/>
      <c r="Y34" s="47">
        <v>44899</v>
      </c>
      <c r="Z34" s="3" t="s">
        <v>11</v>
      </c>
      <c r="AA34" s="3" t="s">
        <v>749</v>
      </c>
      <c r="AB34" s="13">
        <v>21</v>
      </c>
    </row>
    <row r="35" spans="1:28" collapsed="1" x14ac:dyDescent="0.3">
      <c r="B35" s="151" t="s">
        <v>932</v>
      </c>
    </row>
    <row r="36" spans="1:28" hidden="1" outlineLevel="1" x14ac:dyDescent="0.3">
      <c r="A36" s="35">
        <v>17</v>
      </c>
      <c r="B36" s="151" t="s">
        <v>637</v>
      </c>
      <c r="C36" s="20" t="s">
        <v>66</v>
      </c>
      <c r="D36" s="3" t="s">
        <v>636</v>
      </c>
      <c r="E36" s="20" t="s">
        <v>633</v>
      </c>
      <c r="F36" s="20">
        <v>3048056</v>
      </c>
      <c r="G36" s="20" t="s">
        <v>39</v>
      </c>
      <c r="H36" s="10" t="s">
        <v>25</v>
      </c>
      <c r="I36" s="11"/>
      <c r="J36" s="14"/>
      <c r="K36" s="20"/>
      <c r="L36" s="20"/>
      <c r="M36" s="20"/>
      <c r="N36" s="20"/>
      <c r="O36" s="26"/>
      <c r="P36" s="37"/>
      <c r="Q36" s="13"/>
      <c r="R36" s="13"/>
      <c r="S36" s="13"/>
      <c r="T36" s="13"/>
      <c r="U36" s="13" t="s">
        <v>13</v>
      </c>
      <c r="V36" s="13"/>
      <c r="W36" s="13"/>
      <c r="X36" s="13"/>
      <c r="Y36" s="13" t="s">
        <v>634</v>
      </c>
      <c r="Z36" s="3" t="s">
        <v>11</v>
      </c>
      <c r="AA36" s="3" t="s">
        <v>635</v>
      </c>
      <c r="AB36" s="13">
        <v>17</v>
      </c>
    </row>
    <row r="37" spans="1:28" collapsed="1" x14ac:dyDescent="0.3">
      <c r="B37" s="151" t="s">
        <v>637</v>
      </c>
    </row>
    <row r="38" spans="1:28" hidden="1" outlineLevel="1" x14ac:dyDescent="0.3">
      <c r="A38" s="13">
        <v>17</v>
      </c>
      <c r="B38" s="151" t="s">
        <v>822</v>
      </c>
      <c r="C38" s="20" t="s">
        <v>66</v>
      </c>
      <c r="D38" s="3" t="s">
        <v>821</v>
      </c>
      <c r="E38" s="68">
        <v>41854</v>
      </c>
      <c r="F38" s="20">
        <v>4067096</v>
      </c>
      <c r="G38" s="20" t="s">
        <v>39</v>
      </c>
      <c r="H38" s="10" t="s">
        <v>25</v>
      </c>
      <c r="I38" s="11" t="s">
        <v>30</v>
      </c>
      <c r="J38" s="14"/>
      <c r="K38" s="20"/>
      <c r="L38" s="20"/>
      <c r="M38" s="20"/>
      <c r="N38" s="20"/>
      <c r="O38" s="26" t="s">
        <v>141</v>
      </c>
      <c r="P38" s="37"/>
      <c r="Q38" s="13"/>
      <c r="R38" s="13"/>
      <c r="S38" s="13"/>
      <c r="T38" s="13"/>
      <c r="U38" s="13"/>
      <c r="V38" s="13"/>
      <c r="W38" s="13"/>
      <c r="X38" s="13"/>
      <c r="Y38" s="13" t="s">
        <v>817</v>
      </c>
      <c r="Z38" s="3" t="s">
        <v>11</v>
      </c>
      <c r="AA38" s="3" t="s">
        <v>818</v>
      </c>
      <c r="AB38" s="13">
        <v>16</v>
      </c>
    </row>
    <row r="39" spans="1:28" collapsed="1" x14ac:dyDescent="0.3">
      <c r="B39" s="151" t="s">
        <v>822</v>
      </c>
    </row>
  </sheetData>
  <phoneticPr fontId="6" type="noConversion"/>
  <hyperlinks>
    <hyperlink ref="B6" location="Ветераны!R5C3" display="РОТТХАРБУРГ РУДЕР ВИНЧ" xr:uid="{00000000-0004-0000-0E00-000000000000}"/>
    <hyperlink ref="B9" location="Ветераны!R6C3" display="ЯНУШ II С БЕРЕГА ТУРЫ" xr:uid="{00000000-0004-0000-0E00-000001000000}"/>
    <hyperlink ref="B11" location="Ветераны!R7C3" display="КЕН ИЗ ТВЕРСКОГО ДОМА" xr:uid="{00000000-0004-0000-0E00-000002000000}"/>
    <hyperlink ref="B13" location="Ветераны!R8C3" display="MAYBACH LUG DE BURG" xr:uid="{00000000-0004-0000-0E00-000003000000}"/>
    <hyperlink ref="B18" location="Ветераны!R5C11" display="АКИФА ОНИКС КРАША" xr:uid="{00000000-0004-0000-0E00-000004000000}"/>
    <hyperlink ref="B21" location="Ветераны!R6C11" display="ФЛАЙ ФЛАУ ИТАЛИЯ" xr:uid="{00000000-0004-0000-0E00-000005000000}"/>
    <hyperlink ref="B23" location="Ветераны!R7C11" display="ФЭЙС ИЗ ТВЕРСКОГО ДОМА" xr:uid="{00000000-0004-0000-0E00-000006000000}"/>
    <hyperlink ref="B25" location="Ветераны!R8C11" display="ДИНАСТИЯ ЮГРЫ ДЮША" xr:uid="{00000000-0004-0000-0E00-000007000000}"/>
    <hyperlink ref="B28" location="Ветераны!R9C11" display="МАНТРА ИЗ БОЙКОГО ДОМА" xr:uid="{00000000-0004-0000-0E00-000008000000}"/>
    <hyperlink ref="B31" location="Ветераны!R10C11" display="FERRUM ENZHEL KLEOPATRA" xr:uid="{00000000-0004-0000-0E00-000009000000}"/>
    <hyperlink ref="B33" location="Ветераны!R11C11" display="ГРУНЯ С ТОБОЛЬСКОГО ЯРА" xr:uid="{00000000-0004-0000-0E00-00000A000000}"/>
    <hyperlink ref="B35" location="Ветераны!R12C11" display="VAISING ASSIRIA" xr:uid="{00000000-0004-0000-0E00-00000B000000}"/>
    <hyperlink ref="B37" location="Ветераны!R13C11" display="РУССЕН РОТТЕНШИЛЬД ЭЛЬМА" xr:uid="{00000000-0004-0000-0E00-00000C000000}"/>
    <hyperlink ref="B39" location="Ветераны!R14C11" display="АНГЕЛЫ ДОРОГ АФИНА ПАЛЛАДА" xr:uid="{00000000-0004-0000-0E00-00000D000000}"/>
  </hyperlink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Лист8"/>
  <dimension ref="A1:G366"/>
  <sheetViews>
    <sheetView zoomScale="85" zoomScaleNormal="85" workbookViewId="0">
      <selection activeCell="I4" sqref="I4"/>
    </sheetView>
  </sheetViews>
  <sheetFormatPr defaultRowHeight="14.4" x14ac:dyDescent="0.3"/>
  <cols>
    <col min="1" max="1" width="41" customWidth="1"/>
    <col min="2" max="2" width="18.44140625" customWidth="1"/>
    <col min="3" max="3" width="25" customWidth="1"/>
    <col min="4" max="4" width="17.6640625" customWidth="1"/>
    <col min="5" max="5" width="16.88671875" customWidth="1"/>
    <col min="6" max="6" width="17.88671875" customWidth="1"/>
  </cols>
  <sheetData>
    <row r="1" spans="1:7" ht="39.6" x14ac:dyDescent="0.3">
      <c r="A1" s="1" t="s">
        <v>1</v>
      </c>
      <c r="B1" s="1" t="s">
        <v>21</v>
      </c>
      <c r="C1" s="1" t="s">
        <v>2</v>
      </c>
      <c r="D1" s="1" t="s">
        <v>3</v>
      </c>
      <c r="E1" s="1" t="s">
        <v>4</v>
      </c>
      <c r="F1" s="84" t="s">
        <v>5</v>
      </c>
      <c r="G1" s="84" t="s">
        <v>976</v>
      </c>
    </row>
    <row r="2" spans="1:7" x14ac:dyDescent="0.3">
      <c r="A2" s="80" t="s">
        <v>388</v>
      </c>
      <c r="B2" s="20" t="s">
        <v>67</v>
      </c>
      <c r="C2" s="3" t="s">
        <v>344</v>
      </c>
      <c r="D2" s="47">
        <v>44300</v>
      </c>
      <c r="E2" s="48" t="s">
        <v>145</v>
      </c>
      <c r="F2" s="111" t="s">
        <v>24</v>
      </c>
      <c r="G2" s="121" t="e">
        <f>SUM('Общая информация'!#REF!+'Общая информация'!#REF!*2+'Общая информация'!#REF!*2+'Общая информация'!#REF!+'Общая информация'!#REF!+'Общая информация'!#REF!*2+'Общая информация'!#REF!*2+'Общая информация'!#REF!+'Общая информация'!#REF!)</f>
        <v>#REF!</v>
      </c>
    </row>
    <row r="3" spans="1:7" x14ac:dyDescent="0.3">
      <c r="A3" s="80" t="s">
        <v>287</v>
      </c>
      <c r="B3" s="20" t="s">
        <v>67</v>
      </c>
      <c r="C3" s="3" t="s">
        <v>41</v>
      </c>
      <c r="D3" s="47">
        <v>44094</v>
      </c>
      <c r="E3" s="48" t="s">
        <v>33</v>
      </c>
      <c r="F3" s="111" t="s">
        <v>26</v>
      </c>
      <c r="G3" s="122" t="e">
        <f>SUM('Общая информация'!#REF!+'Общая информация'!#REF!*2+'Общая информация'!#REF!*2+'Общая информация'!#REF!+'Общая информация'!#REF!+'Общая информация'!#REF!+'Общая информация'!#REF!*2+'Общая информация'!#REF!*2)</f>
        <v>#REF!</v>
      </c>
    </row>
    <row r="4" spans="1:7" x14ac:dyDescent="0.3">
      <c r="A4" s="80" t="s">
        <v>74</v>
      </c>
      <c r="B4" s="20" t="s">
        <v>66</v>
      </c>
      <c r="C4" s="3" t="s">
        <v>41</v>
      </c>
      <c r="D4" s="47">
        <v>43897</v>
      </c>
      <c r="E4" s="48" t="s">
        <v>37</v>
      </c>
      <c r="F4" s="111" t="s">
        <v>27</v>
      </c>
      <c r="G4" s="123" t="e">
        <f>SUM('Общая информация'!#REF!+'Общая информация'!#REF!+'Общая информация'!#REF!+'Общая информация'!#REF!+'Общая информация'!#REF!+'Общая информация'!#REF!*2+'Общая информация'!#REF!*2+'Общая информация'!#REF!*2)</f>
        <v>#REF!</v>
      </c>
    </row>
    <row r="5" spans="1:7" x14ac:dyDescent="0.3">
      <c r="A5" s="80" t="s">
        <v>129</v>
      </c>
      <c r="B5" s="20" t="s">
        <v>67</v>
      </c>
      <c r="C5" s="3" t="s">
        <v>70</v>
      </c>
      <c r="D5" s="47">
        <v>43475</v>
      </c>
      <c r="E5" s="48" t="s">
        <v>126</v>
      </c>
      <c r="F5" s="46" t="s">
        <v>27</v>
      </c>
      <c r="G5" s="123" t="e">
        <f>SUM('Общая информация'!#REF!+'Общая информация'!#REF!+'Общая информация'!#REF!+'Общая информация'!#REF!*2+'Общая информация'!#REF!*2+'Общая информация'!AA6*2)</f>
        <v>#REF!</v>
      </c>
    </row>
    <row r="6" spans="1:7" x14ac:dyDescent="0.3">
      <c r="A6" s="87" t="s">
        <v>102</v>
      </c>
      <c r="B6" s="20" t="s">
        <v>66</v>
      </c>
      <c r="C6" s="3" t="s">
        <v>698</v>
      </c>
      <c r="D6" s="79">
        <v>43154</v>
      </c>
      <c r="E6" s="108" t="s">
        <v>101</v>
      </c>
      <c r="F6" s="78" t="s">
        <v>27</v>
      </c>
      <c r="G6" s="123" t="e">
        <f>SUM('Общая информация'!#REF!*2+'Общая информация'!#REF!*2+'Общая информация'!#REF!*2+'Общая информация'!#REF!+'Общая информация'!#REF!+'Общая информация'!AA31*2)</f>
        <v>#REF!</v>
      </c>
    </row>
    <row r="7" spans="1:7" x14ac:dyDescent="0.3">
      <c r="A7" s="66" t="s">
        <v>119</v>
      </c>
      <c r="B7" s="20" t="s">
        <v>66</v>
      </c>
      <c r="C7" s="3" t="s">
        <v>839</v>
      </c>
      <c r="D7" s="61" t="s">
        <v>402</v>
      </c>
      <c r="E7" s="62">
        <v>6223562</v>
      </c>
      <c r="F7" s="60" t="s">
        <v>24</v>
      </c>
      <c r="G7" s="123" t="e">
        <f>SUM('Общая информация'!#REF!*2+'Общая информация'!#REF!+'Общая информация'!#REF!*2+'Общая информация'!#REF!*2+'Общая информация'!#REF!+'Общая информация'!#REF!)</f>
        <v>#REF!</v>
      </c>
    </row>
    <row r="8" spans="1:7" x14ac:dyDescent="0.3">
      <c r="A8" s="43" t="s">
        <v>71</v>
      </c>
      <c r="B8" s="20" t="s">
        <v>67</v>
      </c>
      <c r="C8" s="3" t="s">
        <v>128</v>
      </c>
      <c r="D8" s="6">
        <v>41783</v>
      </c>
      <c r="E8" s="9" t="s">
        <v>55</v>
      </c>
      <c r="F8" s="10" t="s">
        <v>39</v>
      </c>
      <c r="G8" s="123" t="e">
        <f>SUM('Общая информация'!#REF!*2+'Общая информация'!#REF!*2+'Общая информация'!#REF!*2+'Общая информация'!#REF!*2)</f>
        <v>#REF!</v>
      </c>
    </row>
    <row r="9" spans="1:7" x14ac:dyDescent="0.3">
      <c r="A9" s="87" t="s">
        <v>46</v>
      </c>
      <c r="B9" s="20" t="s">
        <v>66</v>
      </c>
      <c r="C9" s="3" t="s">
        <v>698</v>
      </c>
      <c r="D9" s="79">
        <v>44088</v>
      </c>
      <c r="E9" s="108" t="s">
        <v>57</v>
      </c>
      <c r="F9" s="78" t="s">
        <v>26</v>
      </c>
      <c r="G9" s="124" t="e">
        <f>SUM('Общая информация'!#REF!+'Общая информация'!#REF!+'Общая информация'!#REF!+'Общая информация'!#REF!+'Общая информация'!#REF!*2+'Общая информация'!#REF!*2+'Общая информация'!AA28)</f>
        <v>#REF!</v>
      </c>
    </row>
    <row r="10" spans="1:7" x14ac:dyDescent="0.3">
      <c r="A10" s="63" t="s">
        <v>708</v>
      </c>
      <c r="B10" s="20" t="s">
        <v>66</v>
      </c>
      <c r="C10" s="3" t="s">
        <v>709</v>
      </c>
      <c r="D10" s="47">
        <v>40535</v>
      </c>
      <c r="E10" s="48" t="s">
        <v>684</v>
      </c>
      <c r="F10" s="46" t="s">
        <v>39</v>
      </c>
      <c r="G10" s="123" t="e">
        <f>SUM('Общая информация'!#REF!*2+'Общая информация'!#REF!*2+'Общая информация'!#REF!*2+'Общая информация'!AA33*2)</f>
        <v>#REF!</v>
      </c>
    </row>
    <row r="11" spans="1:7" x14ac:dyDescent="0.3">
      <c r="A11" s="43" t="s">
        <v>69</v>
      </c>
      <c r="B11" s="20" t="s">
        <v>67</v>
      </c>
      <c r="C11" s="3" t="s">
        <v>70</v>
      </c>
      <c r="D11" s="6">
        <v>43475</v>
      </c>
      <c r="E11" s="9" t="s">
        <v>52</v>
      </c>
      <c r="F11" s="10" t="s">
        <v>53</v>
      </c>
      <c r="G11" s="123" t="e">
        <f>SUM('Общая информация'!#REF!+'Общая информация'!#REF!*2+'Общая информация'!#REF!*2+'Общая информация'!#REF!+'Общая информация'!#REF!+'Общая информация'!AA5)</f>
        <v>#REF!</v>
      </c>
    </row>
    <row r="12" spans="1:7" x14ac:dyDescent="0.3">
      <c r="A12" s="43" t="s">
        <v>261</v>
      </c>
      <c r="B12" s="20" t="s">
        <v>67</v>
      </c>
      <c r="C12" s="3" t="s">
        <v>70</v>
      </c>
      <c r="D12" s="6">
        <v>44235</v>
      </c>
      <c r="E12" s="9" t="s">
        <v>232</v>
      </c>
      <c r="F12" s="10" t="s">
        <v>35</v>
      </c>
      <c r="G12" s="123" t="e">
        <f>SUM('Общая информация'!#REF!+'Общая информация'!#REF!+'Общая информация'!#REF!*2+'Общая информация'!#REF!*2+'Общая информация'!#REF!)</f>
        <v>#REF!</v>
      </c>
    </row>
    <row r="13" spans="1:7" x14ac:dyDescent="0.3">
      <c r="A13" s="80" t="s">
        <v>347</v>
      </c>
      <c r="B13" s="20" t="s">
        <v>67</v>
      </c>
      <c r="C13" s="3" t="s">
        <v>44</v>
      </c>
      <c r="D13" s="47">
        <v>43823</v>
      </c>
      <c r="E13" s="48" t="s">
        <v>333</v>
      </c>
      <c r="F13" s="46" t="s">
        <v>27</v>
      </c>
      <c r="G13" s="123" t="e">
        <f>SUM('Общая информация'!#REF!*2+'Общая информация'!#REF!*3+'Общая информация'!#REF!*2+'Общая информация'!#REF!)</f>
        <v>#REF!</v>
      </c>
    </row>
    <row r="14" spans="1:7" x14ac:dyDescent="0.3">
      <c r="A14" s="43" t="s">
        <v>134</v>
      </c>
      <c r="B14" s="20" t="s">
        <v>66</v>
      </c>
      <c r="C14" s="3" t="s">
        <v>918</v>
      </c>
      <c r="D14" s="47">
        <v>44301</v>
      </c>
      <c r="E14" s="48" t="s">
        <v>788</v>
      </c>
      <c r="F14" s="46" t="s">
        <v>24</v>
      </c>
      <c r="G14" s="125" t="e">
        <f>SUM('Общая информация'!#REF!+'Общая информация'!#REF!+'Общая информация'!#REF!*2+'Общая информация'!#REF!+'Общая информация'!#REF!*2+'Общая информация'!AA41)</f>
        <v>#REF!</v>
      </c>
    </row>
    <row r="15" spans="1:7" x14ac:dyDescent="0.3">
      <c r="A15" s="63" t="s">
        <v>82</v>
      </c>
      <c r="B15" s="20" t="s">
        <v>67</v>
      </c>
      <c r="C15" s="3" t="s">
        <v>84</v>
      </c>
      <c r="D15" s="47">
        <v>43967</v>
      </c>
      <c r="E15" s="48" t="s">
        <v>83</v>
      </c>
      <c r="F15" s="46" t="s">
        <v>26</v>
      </c>
      <c r="G15" s="123" t="e">
        <f>SUM('Общая информация'!#REF!+'Общая информация'!#REF!+'Общая информация'!#REF!+'Общая информация'!#REF!+'Общая информация'!#REF!)</f>
        <v>#REF!</v>
      </c>
    </row>
    <row r="16" spans="1:7" x14ac:dyDescent="0.3">
      <c r="A16" s="43" t="s">
        <v>92</v>
      </c>
      <c r="B16" s="20" t="s">
        <v>66</v>
      </c>
      <c r="C16" s="3" t="s">
        <v>100</v>
      </c>
      <c r="D16" s="10" t="s">
        <v>414</v>
      </c>
      <c r="E16" s="10">
        <v>6221712</v>
      </c>
      <c r="F16" s="10" t="s">
        <v>977</v>
      </c>
      <c r="G16" s="123" t="e">
        <f>SUM('Общая информация'!#REF!+'Общая информация'!#REF!+'Общая информация'!#REF!*2+'Общая информация'!#REF!+'Общая информация'!#REF!*2)</f>
        <v>#REF!</v>
      </c>
    </row>
    <row r="17" spans="1:7" x14ac:dyDescent="0.3">
      <c r="A17" s="40" t="s">
        <v>225</v>
      </c>
      <c r="B17" s="20" t="s">
        <v>66</v>
      </c>
      <c r="C17" s="3" t="s">
        <v>284</v>
      </c>
      <c r="D17" s="24">
        <v>42304</v>
      </c>
      <c r="E17" s="25" t="s">
        <v>63</v>
      </c>
      <c r="F17" s="3" t="s">
        <v>53</v>
      </c>
      <c r="G17" s="123" t="e">
        <f>SUM('Общая информация'!#REF!+'Общая информация'!#REF!*2+'Общая информация'!#REF!+'Общая информация'!#REF!)</f>
        <v>#REF!</v>
      </c>
    </row>
    <row r="18" spans="1:7" x14ac:dyDescent="0.3">
      <c r="A18" s="80" t="s">
        <v>274</v>
      </c>
      <c r="B18" s="20" t="s">
        <v>66</v>
      </c>
      <c r="C18" s="3" t="s">
        <v>117</v>
      </c>
      <c r="D18" s="47">
        <v>44405</v>
      </c>
      <c r="E18" s="48" t="s">
        <v>244</v>
      </c>
      <c r="F18" s="46" t="s">
        <v>35</v>
      </c>
      <c r="G18" s="123" t="e">
        <f>SUM('Общая информация'!#REF!+'Общая информация'!#REF!+'Общая информация'!#REF!+'Общая информация'!#REF!+'Общая информация'!#REF!)</f>
        <v>#REF!</v>
      </c>
    </row>
    <row r="19" spans="1:7" x14ac:dyDescent="0.3">
      <c r="A19" s="43" t="s">
        <v>120</v>
      </c>
      <c r="B19" s="20" t="s">
        <v>66</v>
      </c>
      <c r="C19" s="3" t="s">
        <v>68</v>
      </c>
      <c r="D19" s="47">
        <v>42765</v>
      </c>
      <c r="E19" s="48" t="s">
        <v>114</v>
      </c>
      <c r="F19" s="46" t="s">
        <v>53</v>
      </c>
      <c r="G19" s="123" t="e">
        <f>SUM('Общая информация'!#REF!+'Общая информация'!#REF!+'Общая информация'!#REF!+'Общая информация'!#REF!+'Общая информация'!AA30)</f>
        <v>#REF!</v>
      </c>
    </row>
    <row r="20" spans="1:7" x14ac:dyDescent="0.3">
      <c r="A20" s="75" t="s">
        <v>98</v>
      </c>
      <c r="B20" s="20" t="s">
        <v>67</v>
      </c>
      <c r="C20" s="3" t="s">
        <v>87</v>
      </c>
      <c r="D20" s="76" t="s">
        <v>409</v>
      </c>
      <c r="E20" s="77">
        <v>5118115</v>
      </c>
      <c r="F20" s="74" t="s">
        <v>53</v>
      </c>
      <c r="G20" s="123" t="e">
        <f>SUM('Общая информация'!#REF!+'Общая информация'!#REF!+'Общая информация'!#REF!+'Общая информация'!#REF!+'Общая информация'!#REF!+'Общая информация'!#REF!)</f>
        <v>#REF!</v>
      </c>
    </row>
    <row r="21" spans="1:7" x14ac:dyDescent="0.3">
      <c r="A21" s="80" t="s">
        <v>649</v>
      </c>
      <c r="B21" s="20" t="s">
        <v>67</v>
      </c>
      <c r="C21" s="3" t="s">
        <v>687</v>
      </c>
      <c r="D21" s="47">
        <v>44503</v>
      </c>
      <c r="E21" s="48" t="s">
        <v>660</v>
      </c>
      <c r="F21" s="46" t="s">
        <v>23</v>
      </c>
      <c r="G21" s="123" t="e">
        <f>SUM('Общая информация'!#REF!+'Общая информация'!#REF!*2+'Общая информация'!#REF!*2)</f>
        <v>#REF!</v>
      </c>
    </row>
    <row r="22" spans="1:7" x14ac:dyDescent="0.3">
      <c r="A22" s="63" t="s">
        <v>131</v>
      </c>
      <c r="B22" s="27" t="s">
        <v>66</v>
      </c>
      <c r="C22" s="3" t="s">
        <v>72</v>
      </c>
      <c r="D22" s="47">
        <v>44342</v>
      </c>
      <c r="E22" s="48" t="s">
        <v>133</v>
      </c>
      <c r="F22" s="46" t="s">
        <v>23</v>
      </c>
      <c r="G22" s="123" t="e">
        <f>SUM('Общая информация'!#REF!+'Общая информация'!#REF!+'Общая информация'!#REF!*2+'Общая информация'!#REF!)</f>
        <v>#REF!</v>
      </c>
    </row>
    <row r="23" spans="1:7" x14ac:dyDescent="0.3">
      <c r="A23" s="80" t="s">
        <v>201</v>
      </c>
      <c r="B23" s="20" t="s">
        <v>66</v>
      </c>
      <c r="C23" s="3" t="s">
        <v>744</v>
      </c>
      <c r="D23" s="47">
        <v>44283</v>
      </c>
      <c r="E23" s="48" t="s">
        <v>180</v>
      </c>
      <c r="F23" s="46" t="s">
        <v>35</v>
      </c>
      <c r="G23" s="123" t="e">
        <f>SUM('Общая информация'!#REF!+'Общая информация'!#REF!*2+'Общая информация'!#REF!+'Общая информация'!AA18*2)</f>
        <v>#REF!</v>
      </c>
    </row>
    <row r="24" spans="1:7" x14ac:dyDescent="0.3">
      <c r="A24" s="91" t="s">
        <v>387</v>
      </c>
      <c r="B24" s="57" t="s">
        <v>67</v>
      </c>
      <c r="C24" s="3" t="s">
        <v>100</v>
      </c>
      <c r="D24" s="102">
        <v>44290</v>
      </c>
      <c r="E24" s="95">
        <v>6222419</v>
      </c>
      <c r="F24" s="95" t="s">
        <v>35</v>
      </c>
      <c r="G24" s="123" t="e">
        <f>SUM('Общая информация'!#REF!+'Общая информация'!#REF!+'Общая информация'!#REF!+'Общая информация'!#REF!*2+'Общая информация'!#REF!+'Общая информация'!#REF!)</f>
        <v>#REF!</v>
      </c>
    </row>
    <row r="25" spans="1:7" x14ac:dyDescent="0.3">
      <c r="A25" s="80" t="s">
        <v>277</v>
      </c>
      <c r="B25" s="20" t="s">
        <v>66</v>
      </c>
      <c r="C25" s="3" t="s">
        <v>756</v>
      </c>
      <c r="D25" s="47">
        <v>44308</v>
      </c>
      <c r="E25" s="48" t="s">
        <v>251</v>
      </c>
      <c r="F25" s="46" t="s">
        <v>24</v>
      </c>
      <c r="G25" s="123" t="e">
        <f>SUM('Общая информация'!#REF!*2+'Общая информация'!#REF!+'Общая информация'!AA22)</f>
        <v>#REF!</v>
      </c>
    </row>
    <row r="26" spans="1:7" x14ac:dyDescent="0.3">
      <c r="A26" s="66" t="s">
        <v>523</v>
      </c>
      <c r="B26" s="20" t="s">
        <v>66</v>
      </c>
      <c r="C26" s="3" t="s">
        <v>525</v>
      </c>
      <c r="D26" s="61">
        <v>44187</v>
      </c>
      <c r="E26" s="62" t="s">
        <v>485</v>
      </c>
      <c r="F26" s="60" t="s">
        <v>24</v>
      </c>
      <c r="G26" s="123" t="e">
        <f>SUM('Общая информация'!#REF!*3+'Общая информация'!#REF!+'Общая информация'!#REF!)</f>
        <v>#REF!</v>
      </c>
    </row>
    <row r="27" spans="1:7" x14ac:dyDescent="0.3">
      <c r="A27" s="63" t="s">
        <v>399</v>
      </c>
      <c r="B27" s="20" t="s">
        <v>66</v>
      </c>
      <c r="C27" s="3" t="s">
        <v>72</v>
      </c>
      <c r="D27" s="47">
        <v>43911</v>
      </c>
      <c r="E27" s="48" t="s">
        <v>38</v>
      </c>
      <c r="F27" s="46" t="s">
        <v>26</v>
      </c>
      <c r="G27" s="123" t="e">
        <f>SUM('Общая информация'!#REF!+'Общая информация'!#REF!+'Общая информация'!#REF!+'Общая информация'!#REF!)</f>
        <v>#REF!</v>
      </c>
    </row>
    <row r="28" spans="1:7" x14ac:dyDescent="0.3">
      <c r="A28" s="43" t="s">
        <v>89</v>
      </c>
      <c r="B28" s="20" t="s">
        <v>67</v>
      </c>
      <c r="C28" s="3" t="s">
        <v>29</v>
      </c>
      <c r="D28" s="6" t="s">
        <v>459</v>
      </c>
      <c r="E28" s="9" t="s">
        <v>459</v>
      </c>
      <c r="F28" s="10" t="s">
        <v>23</v>
      </c>
      <c r="G28" s="122" t="e">
        <f>SUM('Общая информация'!#REF!*2+'Общая информация'!#REF!*3+'Общая информация'!#REF!)</f>
        <v>#REF!</v>
      </c>
    </row>
    <row r="29" spans="1:7" x14ac:dyDescent="0.3">
      <c r="A29" s="75" t="s">
        <v>213</v>
      </c>
      <c r="B29" s="57" t="s">
        <v>67</v>
      </c>
      <c r="C29" s="3" t="s">
        <v>688</v>
      </c>
      <c r="D29" s="76">
        <v>44267</v>
      </c>
      <c r="E29" s="77" t="s">
        <v>781</v>
      </c>
      <c r="F29" s="74" t="s">
        <v>35</v>
      </c>
      <c r="G29" s="123" t="e">
        <f>SUM('Общая информация'!#REF!+'Общая информация'!#REF!+'Общая информация'!#REF!*2)</f>
        <v>#REF!</v>
      </c>
    </row>
    <row r="30" spans="1:7" x14ac:dyDescent="0.3">
      <c r="A30" s="63" t="s">
        <v>45</v>
      </c>
      <c r="B30" s="20" t="s">
        <v>67</v>
      </c>
      <c r="C30" s="3" t="s">
        <v>29</v>
      </c>
      <c r="D30" s="47">
        <v>43619</v>
      </c>
      <c r="E30" s="48" t="s">
        <v>50</v>
      </c>
      <c r="F30" s="46" t="s">
        <v>27</v>
      </c>
      <c r="G30" s="123" t="e">
        <f>SUM('Общая информация'!#REF!+'Общая информация'!#REF!+'Общая информация'!#REF!+'Общая информация'!#REF!)</f>
        <v>#REF!</v>
      </c>
    </row>
    <row r="31" spans="1:7" x14ac:dyDescent="0.3">
      <c r="A31" s="63" t="s">
        <v>263</v>
      </c>
      <c r="B31" s="20" t="s">
        <v>67</v>
      </c>
      <c r="C31" s="3" t="s">
        <v>72</v>
      </c>
      <c r="D31" s="47">
        <v>43911</v>
      </c>
      <c r="E31" s="48" t="s">
        <v>47</v>
      </c>
      <c r="F31" s="46" t="s">
        <v>26</v>
      </c>
      <c r="G31" s="123" t="e">
        <f>SUM('Общая информация'!#REF!+'Общая информация'!#REF!+'Общая информация'!#REF!+'Общая информация'!#REF!)</f>
        <v>#REF!</v>
      </c>
    </row>
    <row r="32" spans="1:7" x14ac:dyDescent="0.3">
      <c r="A32" s="43" t="s">
        <v>197</v>
      </c>
      <c r="B32" s="20" t="s">
        <v>67</v>
      </c>
      <c r="C32" s="3" t="s">
        <v>73</v>
      </c>
      <c r="D32" s="6" t="s">
        <v>477</v>
      </c>
      <c r="E32" s="9" t="s">
        <v>176</v>
      </c>
      <c r="F32" s="10" t="s">
        <v>39</v>
      </c>
      <c r="G32" s="123" t="e">
        <f>SUM('Общая информация'!#REF!*2+'Общая информация'!#REF!*3)</f>
        <v>#REF!</v>
      </c>
    </row>
    <row r="33" spans="1:7" x14ac:dyDescent="0.3">
      <c r="A33" s="40" t="s">
        <v>345</v>
      </c>
      <c r="B33" s="20" t="s">
        <v>67</v>
      </c>
      <c r="C33" s="3" t="s">
        <v>346</v>
      </c>
      <c r="D33" s="24">
        <v>43550</v>
      </c>
      <c r="E33" s="25" t="s">
        <v>332</v>
      </c>
      <c r="F33" s="3" t="s">
        <v>53</v>
      </c>
      <c r="G33" s="123" t="e">
        <f>SUM('Общая информация'!#REF!+'Общая информация'!#REF!+'Общая информация'!#REF!+'Общая информация'!#REF!)</f>
        <v>#REF!</v>
      </c>
    </row>
    <row r="34" spans="1:7" x14ac:dyDescent="0.3">
      <c r="A34" s="75" t="s">
        <v>322</v>
      </c>
      <c r="B34" s="57" t="s">
        <v>67</v>
      </c>
      <c r="C34" s="3" t="s">
        <v>344</v>
      </c>
      <c r="D34" s="76">
        <v>44300</v>
      </c>
      <c r="E34" s="77" t="s">
        <v>329</v>
      </c>
      <c r="F34" s="74" t="s">
        <v>35</v>
      </c>
      <c r="G34" s="123" t="e">
        <f>SUM('Общая информация'!#REF!*2+'Общая информация'!#REF!*2+'Общая информация'!#REF!)</f>
        <v>#REF!</v>
      </c>
    </row>
    <row r="35" spans="1:7" x14ac:dyDescent="0.3">
      <c r="A35" s="43" t="s">
        <v>321</v>
      </c>
      <c r="B35" s="20" t="s">
        <v>67</v>
      </c>
      <c r="C35" s="3" t="s">
        <v>343</v>
      </c>
      <c r="D35" s="6">
        <v>44496</v>
      </c>
      <c r="E35" s="9" t="s">
        <v>328</v>
      </c>
      <c r="F35" s="9"/>
      <c r="G35" s="122"/>
    </row>
    <row r="36" spans="1:7" x14ac:dyDescent="0.3">
      <c r="A36" s="66" t="s">
        <v>350</v>
      </c>
      <c r="B36" s="20" t="s">
        <v>66</v>
      </c>
      <c r="C36" s="3" t="s">
        <v>44</v>
      </c>
      <c r="D36" s="61">
        <v>43878</v>
      </c>
      <c r="E36" s="62" t="s">
        <v>337</v>
      </c>
      <c r="F36" s="60" t="s">
        <v>27</v>
      </c>
      <c r="G36" s="123" t="e">
        <f>SUM('Общая информация'!#REF!+'Общая информация'!#REF!+'Общая информация'!#REF!*2)</f>
        <v>#REF!</v>
      </c>
    </row>
    <row r="37" spans="1:7" x14ac:dyDescent="0.3">
      <c r="A37" s="80" t="s">
        <v>776</v>
      </c>
      <c r="B37" s="20" t="s">
        <v>66</v>
      </c>
      <c r="C37" s="3" t="s">
        <v>687</v>
      </c>
      <c r="D37" s="47">
        <v>44503</v>
      </c>
      <c r="E37" s="48" t="s">
        <v>786</v>
      </c>
      <c r="F37" s="46" t="s">
        <v>23</v>
      </c>
      <c r="G37" s="123" t="e">
        <f>SUM('Общая информация'!#REF!+'Общая информация'!#REF!*2)</f>
        <v>#REF!</v>
      </c>
    </row>
    <row r="38" spans="1:7" x14ac:dyDescent="0.3">
      <c r="A38" s="66" t="s">
        <v>702</v>
      </c>
      <c r="B38" s="20" t="s">
        <v>66</v>
      </c>
      <c r="C38" s="3" t="s">
        <v>41</v>
      </c>
      <c r="D38" s="61">
        <v>43389</v>
      </c>
      <c r="E38" s="62" t="s">
        <v>679</v>
      </c>
      <c r="F38" s="60" t="s">
        <v>27</v>
      </c>
      <c r="G38" s="123" t="e">
        <f>SUM('Общая информация'!#REF!+'Общая информация'!#REF!+'Общая информация'!#REF!)</f>
        <v>#REF!</v>
      </c>
    </row>
    <row r="39" spans="1:7" x14ac:dyDescent="0.3">
      <c r="A39" s="43" t="s">
        <v>212</v>
      </c>
      <c r="B39" s="20" t="s">
        <v>67</v>
      </c>
      <c r="C39" s="3" t="s">
        <v>76</v>
      </c>
      <c r="D39" s="6">
        <v>44288</v>
      </c>
      <c r="E39" s="9" t="s">
        <v>233</v>
      </c>
      <c r="F39" s="10" t="s">
        <v>35</v>
      </c>
      <c r="G39" s="123" t="e">
        <f>SUM('Общая информация'!#REF!+'Общая информация'!#REF!)</f>
        <v>#REF!</v>
      </c>
    </row>
    <row r="40" spans="1:7" x14ac:dyDescent="0.3">
      <c r="A40" s="40" t="s">
        <v>226</v>
      </c>
      <c r="B40" s="20" t="s">
        <v>66</v>
      </c>
      <c r="C40" s="3" t="s">
        <v>124</v>
      </c>
      <c r="D40" s="6">
        <v>44085</v>
      </c>
      <c r="E40" s="9" t="s">
        <v>258</v>
      </c>
      <c r="F40" s="10" t="s">
        <v>27</v>
      </c>
      <c r="G40" s="123" t="e">
        <f>SUM('Общая информация'!#REF!+'Общая информация'!#REF!)</f>
        <v>#REF!</v>
      </c>
    </row>
    <row r="41" spans="1:7" x14ac:dyDescent="0.3">
      <c r="A41" s="66" t="s">
        <v>796</v>
      </c>
      <c r="B41" s="20" t="s">
        <v>66</v>
      </c>
      <c r="C41" s="3" t="s">
        <v>839</v>
      </c>
      <c r="D41" s="61" t="s">
        <v>837</v>
      </c>
      <c r="E41" s="62">
        <v>3369415</v>
      </c>
      <c r="F41" s="60" t="s">
        <v>39</v>
      </c>
      <c r="G41" s="123" t="e">
        <f>SUM('Общая информация'!#REF!*2+'Общая информация'!#REF!*2)</f>
        <v>#REF!</v>
      </c>
    </row>
    <row r="42" spans="1:7" x14ac:dyDescent="0.3">
      <c r="A42" s="43" t="s">
        <v>288</v>
      </c>
      <c r="B42" s="20" t="s">
        <v>66</v>
      </c>
      <c r="C42" s="3" t="s">
        <v>42</v>
      </c>
      <c r="D42" s="6">
        <v>40974</v>
      </c>
      <c r="E42" s="9" t="s">
        <v>285</v>
      </c>
      <c r="F42" s="10" t="s">
        <v>39</v>
      </c>
      <c r="G42" s="123">
        <v>120</v>
      </c>
    </row>
    <row r="43" spans="1:7" x14ac:dyDescent="0.3">
      <c r="A43" s="43" t="s">
        <v>448</v>
      </c>
      <c r="B43" s="20" t="s">
        <v>66</v>
      </c>
      <c r="C43" s="3" t="s">
        <v>204</v>
      </c>
      <c r="D43" s="6" t="s">
        <v>506</v>
      </c>
      <c r="E43" s="9" t="s">
        <v>507</v>
      </c>
      <c r="F43" s="10" t="s">
        <v>39</v>
      </c>
      <c r="G43" s="123">
        <v>117</v>
      </c>
    </row>
    <row r="44" spans="1:7" x14ac:dyDescent="0.3">
      <c r="A44" s="43" t="s">
        <v>526</v>
      </c>
      <c r="B44" s="20" t="s">
        <v>66</v>
      </c>
      <c r="C44" s="3" t="s">
        <v>81</v>
      </c>
      <c r="D44" s="6" t="s">
        <v>492</v>
      </c>
      <c r="E44" s="9" t="s">
        <v>60</v>
      </c>
      <c r="F44" s="10" t="s">
        <v>26</v>
      </c>
      <c r="G44" s="123">
        <v>117</v>
      </c>
    </row>
    <row r="45" spans="1:7" x14ac:dyDescent="0.3">
      <c r="A45" s="80" t="s">
        <v>118</v>
      </c>
      <c r="B45" s="20" t="s">
        <v>66</v>
      </c>
      <c r="C45" s="3" t="s">
        <v>68</v>
      </c>
      <c r="D45" s="47">
        <v>44263</v>
      </c>
      <c r="E45" s="48" t="s">
        <v>714</v>
      </c>
      <c r="F45" s="46" t="s">
        <v>26</v>
      </c>
      <c r="G45" s="123" t="e">
        <f>SUM('Общая информация'!#REF!+'Общая информация'!#REF!)</f>
        <v>#REF!</v>
      </c>
    </row>
    <row r="46" spans="1:7" x14ac:dyDescent="0.3">
      <c r="A46" s="42" t="s">
        <v>161</v>
      </c>
      <c r="B46" s="3" t="s">
        <v>66</v>
      </c>
      <c r="C46" s="3" t="s">
        <v>209</v>
      </c>
      <c r="D46" s="17">
        <v>41333</v>
      </c>
      <c r="E46" s="18" t="s">
        <v>188</v>
      </c>
      <c r="F46" s="19" t="s">
        <v>39</v>
      </c>
      <c r="G46" s="126" t="e">
        <f>SUM('Общая информация'!#REF!*2+'Общая информация'!#REF!*2)</f>
        <v>#REF!</v>
      </c>
    </row>
    <row r="47" spans="1:7" x14ac:dyDescent="0.3">
      <c r="A47" s="63" t="s">
        <v>710</v>
      </c>
      <c r="B47" s="20" t="s">
        <v>67</v>
      </c>
      <c r="C47" s="3" t="s">
        <v>44</v>
      </c>
      <c r="D47" s="47">
        <v>40607</v>
      </c>
      <c r="E47" s="48" t="s">
        <v>712</v>
      </c>
      <c r="F47" s="46" t="s">
        <v>39</v>
      </c>
      <c r="G47" s="123">
        <v>114</v>
      </c>
    </row>
    <row r="48" spans="1:7" x14ac:dyDescent="0.3">
      <c r="A48" s="66" t="s">
        <v>279</v>
      </c>
      <c r="B48" s="20" t="s">
        <v>66</v>
      </c>
      <c r="C48" s="3" t="s">
        <v>97</v>
      </c>
      <c r="D48" s="61" t="s">
        <v>835</v>
      </c>
      <c r="E48" s="62">
        <v>6226175</v>
      </c>
      <c r="F48" s="60" t="s">
        <v>35</v>
      </c>
      <c r="G48" s="123" t="e">
        <f>SUM('Общая информация'!#REF!+'Общая информация'!#REF!+'Общая информация'!#REF!)</f>
        <v>#REF!</v>
      </c>
    </row>
    <row r="49" spans="1:7" x14ac:dyDescent="0.3">
      <c r="A49" s="43" t="s">
        <v>262</v>
      </c>
      <c r="B49" s="20" t="s">
        <v>67</v>
      </c>
      <c r="C49" s="3" t="s">
        <v>41</v>
      </c>
      <c r="D49" s="6">
        <v>43705</v>
      </c>
      <c r="E49" s="9" t="s">
        <v>49</v>
      </c>
      <c r="F49" s="10" t="s">
        <v>26</v>
      </c>
      <c r="G49" s="123" t="e">
        <f>SUM('Общая информация'!#REF!+'Общая информация'!#REF!+'Общая информация'!#REF!)</f>
        <v>#REF!</v>
      </c>
    </row>
    <row r="50" spans="1:7" x14ac:dyDescent="0.3">
      <c r="A50" s="88" t="s">
        <v>579</v>
      </c>
      <c r="B50" s="20" t="s">
        <v>66</v>
      </c>
      <c r="C50" s="3" t="s">
        <v>68</v>
      </c>
      <c r="D50" s="79">
        <v>44214</v>
      </c>
      <c r="E50" s="108" t="s">
        <v>250</v>
      </c>
      <c r="F50" s="78" t="s">
        <v>26</v>
      </c>
      <c r="G50" s="123" t="e">
        <f>SUM('Общая информация'!#REF!+'Общая информация'!#REF!+'Общая информация'!AA61)</f>
        <v>#REF!</v>
      </c>
    </row>
    <row r="51" spans="1:7" x14ac:dyDescent="0.3">
      <c r="A51" s="80" t="s">
        <v>704</v>
      </c>
      <c r="B51" s="20" t="s">
        <v>66</v>
      </c>
      <c r="C51" s="3" t="s">
        <v>72</v>
      </c>
      <c r="D51" s="47">
        <v>43911</v>
      </c>
      <c r="E51" s="48" t="s">
        <v>681</v>
      </c>
      <c r="F51" s="46" t="s">
        <v>26</v>
      </c>
      <c r="G51" s="123" t="e">
        <f>SUM('Общая информация'!#REF!+'Общая информация'!#REF!+'Общая информация'!#REF!)</f>
        <v>#REF!</v>
      </c>
    </row>
    <row r="52" spans="1:7" x14ac:dyDescent="0.3">
      <c r="A52" s="80" t="s">
        <v>390</v>
      </c>
      <c r="B52" s="20" t="s">
        <v>67</v>
      </c>
      <c r="C52" s="3" t="s">
        <v>425</v>
      </c>
      <c r="D52" s="47">
        <v>44170</v>
      </c>
      <c r="E52" s="48" t="s">
        <v>782</v>
      </c>
      <c r="F52" s="46" t="s">
        <v>27</v>
      </c>
      <c r="G52" s="123" t="e">
        <f>SUM('Общая информация'!#REF!+'Общая информация'!#REF!+'Общая информация'!#REF!)</f>
        <v>#REF!</v>
      </c>
    </row>
    <row r="53" spans="1:7" x14ac:dyDescent="0.3">
      <c r="A53" s="88" t="s">
        <v>260</v>
      </c>
      <c r="B53" s="20" t="s">
        <v>67</v>
      </c>
      <c r="C53" s="3" t="s">
        <v>117</v>
      </c>
      <c r="D53" s="99">
        <v>44308</v>
      </c>
      <c r="E53" s="108" t="s">
        <v>230</v>
      </c>
      <c r="F53" s="78" t="s">
        <v>35</v>
      </c>
      <c r="G53" s="123" t="e">
        <f>SUM('Общая информация'!#REF!+'Общая информация'!#REF!)</f>
        <v>#REF!</v>
      </c>
    </row>
    <row r="54" spans="1:7" x14ac:dyDescent="0.3">
      <c r="A54" s="86" t="s">
        <v>696</v>
      </c>
      <c r="B54" s="20" t="s">
        <v>66</v>
      </c>
      <c r="C54" s="3" t="s">
        <v>697</v>
      </c>
      <c r="D54" s="99">
        <v>44109</v>
      </c>
      <c r="E54" s="108" t="s">
        <v>676</v>
      </c>
      <c r="F54" s="78" t="s">
        <v>24</v>
      </c>
      <c r="G54" s="123" t="e">
        <f>SUM('Общая информация'!#REF!+'Общая информация'!AA21)</f>
        <v>#REF!</v>
      </c>
    </row>
    <row r="55" spans="1:7" x14ac:dyDescent="0.3">
      <c r="A55" s="43" t="s">
        <v>442</v>
      </c>
      <c r="B55" s="20" t="s">
        <v>66</v>
      </c>
      <c r="C55" s="3" t="s">
        <v>203</v>
      </c>
      <c r="D55" s="6" t="s">
        <v>490</v>
      </c>
      <c r="E55" s="9" t="s">
        <v>182</v>
      </c>
      <c r="F55" s="10" t="s">
        <v>24</v>
      </c>
      <c r="G55" s="122" t="e">
        <f>SUM('Общая информация'!#REF!*2+'Общая информация'!#REF!)</f>
        <v>#REF!</v>
      </c>
    </row>
    <row r="56" spans="1:7" x14ac:dyDescent="0.3">
      <c r="A56" s="80" t="s">
        <v>875</v>
      </c>
      <c r="B56" s="20" t="s">
        <v>67</v>
      </c>
      <c r="C56" s="3" t="s">
        <v>911</v>
      </c>
      <c r="D56" s="47">
        <v>41019</v>
      </c>
      <c r="E56" s="48" t="s">
        <v>890</v>
      </c>
      <c r="F56" s="46" t="s">
        <v>39</v>
      </c>
      <c r="G56" s="123">
        <v>100</v>
      </c>
    </row>
    <row r="57" spans="1:7" x14ac:dyDescent="0.3">
      <c r="A57" s="43" t="s">
        <v>542</v>
      </c>
      <c r="B57" s="20" t="s">
        <v>66</v>
      </c>
      <c r="C57" s="3" t="s">
        <v>573</v>
      </c>
      <c r="D57" s="6">
        <v>43817</v>
      </c>
      <c r="E57" s="9" t="s">
        <v>561</v>
      </c>
      <c r="F57" s="9"/>
      <c r="G57" s="123" t="e">
        <f>SUM('Общая информация'!#REF!+'Общая информация'!AA66*2+'Общая информация'!AA195)</f>
        <v>#REF!</v>
      </c>
    </row>
    <row r="58" spans="1:7" x14ac:dyDescent="0.3">
      <c r="A58" s="86" t="s">
        <v>93</v>
      </c>
      <c r="B58" s="20" t="s">
        <v>66</v>
      </c>
      <c r="C58" s="3" t="s">
        <v>85</v>
      </c>
      <c r="D58" s="79">
        <v>43500</v>
      </c>
      <c r="E58" s="108" t="s">
        <v>95</v>
      </c>
      <c r="F58" s="78" t="s">
        <v>27</v>
      </c>
      <c r="G58" s="127" t="e">
        <f>SUM('Общая информация'!#REF!+'Общая информация'!#REF!)</f>
        <v>#REF!</v>
      </c>
    </row>
    <row r="59" spans="1:7" x14ac:dyDescent="0.3">
      <c r="A59" s="66" t="s">
        <v>352</v>
      </c>
      <c r="B59" s="20" t="s">
        <v>66</v>
      </c>
      <c r="C59" s="3"/>
      <c r="D59" s="61">
        <v>43819</v>
      </c>
      <c r="E59" s="62" t="s">
        <v>340</v>
      </c>
      <c r="F59" s="60" t="s">
        <v>26</v>
      </c>
      <c r="G59" s="123" t="e">
        <f>SUM('Общая информация'!#REF!+'Общая информация'!#REF!)</f>
        <v>#REF!</v>
      </c>
    </row>
    <row r="60" spans="1:7" x14ac:dyDescent="0.3">
      <c r="A60" s="40" t="s">
        <v>541</v>
      </c>
      <c r="B60" s="20" t="s">
        <v>66</v>
      </c>
      <c r="C60" s="3" t="s">
        <v>41</v>
      </c>
      <c r="D60" s="24">
        <v>44248</v>
      </c>
      <c r="E60" s="25" t="s">
        <v>559</v>
      </c>
      <c r="F60" s="3" t="s">
        <v>24</v>
      </c>
      <c r="G60" s="123" t="e">
        <f>SUM('Общая информация'!#REF!+'Общая информация'!#REF!+'Общая информация'!AA190)</f>
        <v>#REF!</v>
      </c>
    </row>
    <row r="61" spans="1:7" x14ac:dyDescent="0.3">
      <c r="A61" s="88" t="s">
        <v>882</v>
      </c>
      <c r="B61" s="20" t="s">
        <v>66</v>
      </c>
      <c r="C61" s="3" t="s">
        <v>266</v>
      </c>
      <c r="D61" s="79">
        <v>43435</v>
      </c>
      <c r="E61" s="108" t="s">
        <v>903</v>
      </c>
      <c r="F61" s="78" t="s">
        <v>26</v>
      </c>
      <c r="G61" s="123" t="e">
        <f>SUM('Общая информация'!#REF!+'Общая информация'!AA26)</f>
        <v>#REF!</v>
      </c>
    </row>
    <row r="62" spans="1:7" x14ac:dyDescent="0.3">
      <c r="A62" s="88" t="s">
        <v>873</v>
      </c>
      <c r="B62" s="20" t="s">
        <v>67</v>
      </c>
      <c r="C62" s="3" t="s">
        <v>41</v>
      </c>
      <c r="D62" s="79">
        <v>44183</v>
      </c>
      <c r="E62" s="108" t="s">
        <v>887</v>
      </c>
      <c r="F62" s="78" t="s">
        <v>24</v>
      </c>
      <c r="G62" s="123" t="e">
        <f>SUM('Общая информация'!#REF!+'Общая информация'!#REF!)</f>
        <v>#REF!</v>
      </c>
    </row>
    <row r="63" spans="1:7" x14ac:dyDescent="0.3">
      <c r="A63" s="88" t="s">
        <v>527</v>
      </c>
      <c r="B63" s="20" t="s">
        <v>66</v>
      </c>
      <c r="C63" s="3" t="s">
        <v>920</v>
      </c>
      <c r="D63" s="79">
        <v>43946</v>
      </c>
      <c r="E63" s="108" t="s">
        <v>494</v>
      </c>
      <c r="F63" s="78" t="s">
        <v>27</v>
      </c>
      <c r="G63" s="123" t="e">
        <f>SUM('Общая информация'!#REF!+'Общая информация'!AA32)</f>
        <v>#REF!</v>
      </c>
    </row>
    <row r="64" spans="1:7" x14ac:dyDescent="0.3">
      <c r="A64" s="64" t="s">
        <v>510</v>
      </c>
      <c r="B64" s="20" t="s">
        <v>67</v>
      </c>
      <c r="C64" s="3" t="s">
        <v>511</v>
      </c>
      <c r="D64" s="56">
        <v>44348</v>
      </c>
      <c r="E64" s="49">
        <v>6229077</v>
      </c>
      <c r="F64" s="49" t="s">
        <v>23</v>
      </c>
      <c r="G64" s="123" t="e">
        <f>SUM('Общая информация'!#REF!+'Общая информация'!#REF!*2)</f>
        <v>#REF!</v>
      </c>
    </row>
    <row r="65" spans="1:7" x14ac:dyDescent="0.3">
      <c r="A65" s="43" t="s">
        <v>759</v>
      </c>
      <c r="B65" s="20" t="s">
        <v>66</v>
      </c>
      <c r="C65" s="3" t="s">
        <v>41</v>
      </c>
      <c r="D65" s="101">
        <v>43719</v>
      </c>
      <c r="E65" s="95">
        <v>4890398</v>
      </c>
      <c r="F65" s="95" t="s">
        <v>53</v>
      </c>
      <c r="G65" s="128" t="e">
        <f>SUM('Общая информация'!#REF!+'Общая информация'!#REF!)</f>
        <v>#REF!</v>
      </c>
    </row>
    <row r="66" spans="1:7" x14ac:dyDescent="0.3">
      <c r="A66" s="88" t="s">
        <v>79</v>
      </c>
      <c r="B66" s="20" t="s">
        <v>66</v>
      </c>
      <c r="C66" s="3" t="s">
        <v>81</v>
      </c>
      <c r="D66" s="99">
        <v>43644</v>
      </c>
      <c r="E66" s="108" t="s">
        <v>62</v>
      </c>
      <c r="F66" s="78" t="s">
        <v>26</v>
      </c>
      <c r="G66" s="123" t="e">
        <f>SUM('Общая информация'!#REF!+'Общая информация'!#REF!*2)</f>
        <v>#REF!</v>
      </c>
    </row>
    <row r="67" spans="1:7" x14ac:dyDescent="0.3">
      <c r="A67" s="43" t="s">
        <v>692</v>
      </c>
      <c r="B67" s="20" t="s">
        <v>67</v>
      </c>
      <c r="C67" s="3" t="s">
        <v>918</v>
      </c>
      <c r="D67" s="47">
        <v>29118</v>
      </c>
      <c r="E67" s="48" t="s">
        <v>666</v>
      </c>
      <c r="F67" s="46" t="s">
        <v>27</v>
      </c>
      <c r="G67" s="123" t="e">
        <f>SUM('Общая информация'!#REF!+'Общая информация'!#REF!+'Общая информация'!AA38)</f>
        <v>#REF!</v>
      </c>
    </row>
    <row r="68" spans="1:7" x14ac:dyDescent="0.3">
      <c r="A68" s="43" t="s">
        <v>196</v>
      </c>
      <c r="B68" s="20" t="s">
        <v>67</v>
      </c>
      <c r="C68" s="3" t="s">
        <v>193</v>
      </c>
      <c r="D68" s="6" t="s">
        <v>465</v>
      </c>
      <c r="E68" s="9" t="s">
        <v>173</v>
      </c>
      <c r="F68" s="10" t="s">
        <v>26</v>
      </c>
      <c r="G68" s="123" t="e">
        <f>SUM('Общая информация'!#REF!+'Общая информация'!#REF!)</f>
        <v>#REF!</v>
      </c>
    </row>
    <row r="69" spans="1:7" ht="26.4" x14ac:dyDescent="0.3">
      <c r="A69" s="42" t="s">
        <v>158</v>
      </c>
      <c r="B69" s="3" t="s">
        <v>66</v>
      </c>
      <c r="C69" s="3" t="s">
        <v>41</v>
      </c>
      <c r="D69" s="17">
        <v>44250</v>
      </c>
      <c r="E69" s="18" t="s">
        <v>183</v>
      </c>
      <c r="F69" s="19" t="s">
        <v>35</v>
      </c>
      <c r="G69" s="123" t="e">
        <f>SUM('Общая информация'!#REF!+'Общая информация'!#REF!)</f>
        <v>#REF!</v>
      </c>
    </row>
    <row r="70" spans="1:7" x14ac:dyDescent="0.3">
      <c r="A70" s="80" t="s">
        <v>516</v>
      </c>
      <c r="B70" s="20" t="s">
        <v>67</v>
      </c>
      <c r="C70" s="3" t="s">
        <v>515</v>
      </c>
      <c r="D70" s="47">
        <v>43540</v>
      </c>
      <c r="E70" s="48" t="s">
        <v>854</v>
      </c>
      <c r="F70" s="46" t="s">
        <v>27</v>
      </c>
      <c r="G70" s="123" t="e">
        <f>SUM('Общая информация'!#REF!+'Общая информация'!AA7)</f>
        <v>#REF!</v>
      </c>
    </row>
    <row r="71" spans="1:7" x14ac:dyDescent="0.3">
      <c r="A71" s="43" t="s">
        <v>431</v>
      </c>
      <c r="B71" s="20" t="s">
        <v>66</v>
      </c>
      <c r="C71" s="3" t="s">
        <v>41</v>
      </c>
      <c r="D71" s="10" t="s">
        <v>423</v>
      </c>
      <c r="E71" s="10">
        <v>4648815</v>
      </c>
      <c r="F71" s="10" t="s">
        <v>53</v>
      </c>
      <c r="G71" s="123" t="e">
        <f>SUM('Общая информация'!#REF!+'Общая информация'!#REF!)</f>
        <v>#REF!</v>
      </c>
    </row>
    <row r="72" spans="1:7" x14ac:dyDescent="0.3">
      <c r="A72" s="91" t="s">
        <v>325</v>
      </c>
      <c r="B72" s="20" t="s">
        <v>66</v>
      </c>
      <c r="C72" s="3" t="s">
        <v>819</v>
      </c>
      <c r="D72" s="102">
        <v>44263</v>
      </c>
      <c r="E72" s="95" t="s">
        <v>814</v>
      </c>
      <c r="F72" s="95" t="s">
        <v>35</v>
      </c>
      <c r="G72" s="129" t="e">
        <f>SUM('Общая информация'!#REF!+'Общая информация'!#REF!*2)</f>
        <v>#REF!</v>
      </c>
    </row>
    <row r="73" spans="1:7" x14ac:dyDescent="0.3">
      <c r="A73" s="43" t="s">
        <v>283</v>
      </c>
      <c r="B73" s="20" t="s">
        <v>66</v>
      </c>
      <c r="C73" s="3" t="s">
        <v>72</v>
      </c>
      <c r="D73" s="10" t="s">
        <v>422</v>
      </c>
      <c r="E73" s="10">
        <v>4641516</v>
      </c>
      <c r="F73" s="10" t="s">
        <v>53</v>
      </c>
      <c r="G73" s="129" t="e">
        <f>SUM('Общая информация'!#REF!+'Общая информация'!#REF!)</f>
        <v>#REF!</v>
      </c>
    </row>
    <row r="74" spans="1:7" x14ac:dyDescent="0.3">
      <c r="A74" s="42" t="s">
        <v>198</v>
      </c>
      <c r="B74" s="3" t="s">
        <v>67</v>
      </c>
      <c r="C74" s="3" t="s">
        <v>73</v>
      </c>
      <c r="D74" s="17">
        <v>42993</v>
      </c>
      <c r="E74" s="18" t="s">
        <v>174</v>
      </c>
      <c r="F74" s="19" t="s">
        <v>26</v>
      </c>
      <c r="G74" s="123">
        <v>64</v>
      </c>
    </row>
    <row r="75" spans="1:7" x14ac:dyDescent="0.3">
      <c r="A75" s="43" t="s">
        <v>116</v>
      </c>
      <c r="B75" s="20" t="s">
        <v>67</v>
      </c>
      <c r="C75" s="3" t="s">
        <v>117</v>
      </c>
      <c r="D75" s="6">
        <v>43544</v>
      </c>
      <c r="E75" s="9" t="s">
        <v>112</v>
      </c>
      <c r="F75" s="10" t="s">
        <v>27</v>
      </c>
      <c r="G75" s="123">
        <v>64</v>
      </c>
    </row>
    <row r="76" spans="1:7" x14ac:dyDescent="0.3">
      <c r="A76" s="42" t="s">
        <v>207</v>
      </c>
      <c r="B76" s="3" t="s">
        <v>66</v>
      </c>
      <c r="C76" s="3" t="s">
        <v>81</v>
      </c>
      <c r="D76" s="17">
        <v>43644</v>
      </c>
      <c r="E76" s="18" t="s">
        <v>60</v>
      </c>
      <c r="F76" s="19" t="s">
        <v>27</v>
      </c>
      <c r="G76" s="123">
        <v>64</v>
      </c>
    </row>
    <row r="77" spans="1:7" x14ac:dyDescent="0.3">
      <c r="A77" s="63" t="s">
        <v>703</v>
      </c>
      <c r="B77" s="20" t="s">
        <v>66</v>
      </c>
      <c r="C77" s="3" t="s">
        <v>70</v>
      </c>
      <c r="D77" s="47">
        <v>43475</v>
      </c>
      <c r="E77" s="48" t="s">
        <v>680</v>
      </c>
      <c r="F77" s="46" t="s">
        <v>26</v>
      </c>
      <c r="G77" s="123">
        <v>62</v>
      </c>
    </row>
    <row r="78" spans="1:7" x14ac:dyDescent="0.3">
      <c r="A78" s="63" t="s">
        <v>689</v>
      </c>
      <c r="B78" s="20" t="s">
        <v>67</v>
      </c>
      <c r="C78" s="3" t="s">
        <v>70</v>
      </c>
      <c r="D78" s="47">
        <v>44223</v>
      </c>
      <c r="E78" s="48" t="s">
        <v>664</v>
      </c>
      <c r="F78" s="46" t="s">
        <v>24</v>
      </c>
      <c r="G78" s="123">
        <v>62</v>
      </c>
    </row>
    <row r="79" spans="1:7" x14ac:dyDescent="0.3">
      <c r="A79" s="66" t="s">
        <v>824</v>
      </c>
      <c r="B79" s="57" t="s">
        <v>67</v>
      </c>
      <c r="C79" s="3" t="s">
        <v>795</v>
      </c>
      <c r="D79" s="61">
        <v>44067</v>
      </c>
      <c r="E79" s="62" t="s">
        <v>783</v>
      </c>
      <c r="F79" s="60" t="s">
        <v>26</v>
      </c>
      <c r="G79" s="123" t="e">
        <f>SUM('Общая информация'!#REF!+'Общая информация'!#REF!)</f>
        <v>#REF!</v>
      </c>
    </row>
    <row r="80" spans="1:7" x14ac:dyDescent="0.3">
      <c r="A80" s="66" t="s">
        <v>150</v>
      </c>
      <c r="B80" s="20" t="s">
        <v>67</v>
      </c>
      <c r="C80" s="3" t="s">
        <v>91</v>
      </c>
      <c r="D80" s="61" t="s">
        <v>451</v>
      </c>
      <c r="E80" s="62" t="s">
        <v>452</v>
      </c>
      <c r="F80" s="60" t="s">
        <v>23</v>
      </c>
      <c r="G80" s="130" t="e">
        <f>SUM('Общая информация'!#REF!+'Общая информация'!#REF!)</f>
        <v>#REF!</v>
      </c>
    </row>
    <row r="81" spans="1:7" x14ac:dyDescent="0.3">
      <c r="A81" s="43" t="s">
        <v>281</v>
      </c>
      <c r="B81" s="20" t="s">
        <v>66</v>
      </c>
      <c r="C81" s="3" t="s">
        <v>124</v>
      </c>
      <c r="D81" s="6">
        <v>44045</v>
      </c>
      <c r="E81" s="9" t="s">
        <v>254</v>
      </c>
      <c r="F81" s="10" t="s">
        <v>24</v>
      </c>
      <c r="G81" s="123">
        <v>60</v>
      </c>
    </row>
    <row r="82" spans="1:7" x14ac:dyDescent="0.3">
      <c r="A82" s="91" t="s">
        <v>122</v>
      </c>
      <c r="B82" s="57" t="s">
        <v>67</v>
      </c>
      <c r="C82" s="3" t="s">
        <v>264</v>
      </c>
      <c r="D82" s="106" t="s">
        <v>810</v>
      </c>
      <c r="E82" s="95" t="s">
        <v>121</v>
      </c>
      <c r="F82" s="95" t="s">
        <v>53</v>
      </c>
      <c r="G82" s="123">
        <v>60</v>
      </c>
    </row>
    <row r="83" spans="1:7" x14ac:dyDescent="0.3">
      <c r="A83" s="43" t="s">
        <v>754</v>
      </c>
      <c r="B83" s="20" t="s">
        <v>67</v>
      </c>
      <c r="C83" s="3" t="s">
        <v>44</v>
      </c>
      <c r="D83" s="101">
        <v>43584</v>
      </c>
      <c r="E83" s="95">
        <v>4767152</v>
      </c>
      <c r="F83" s="95" t="s">
        <v>27</v>
      </c>
      <c r="G83" s="123" t="e">
        <f>SUM('Общая информация'!#REF!+'Общая информация'!#REF!)</f>
        <v>#REF!</v>
      </c>
    </row>
    <row r="84" spans="1:7" x14ac:dyDescent="0.3">
      <c r="A84" s="89" t="s">
        <v>741</v>
      </c>
      <c r="B84" s="20" t="s">
        <v>66</v>
      </c>
      <c r="C84" s="3" t="s">
        <v>96</v>
      </c>
      <c r="D84" s="100">
        <v>42628</v>
      </c>
      <c r="E84" s="109">
        <v>4643860</v>
      </c>
      <c r="F84" s="109" t="s">
        <v>26</v>
      </c>
      <c r="G84" s="123" t="e">
        <f>SUM('Общая информация'!#REF!+'Общая информация'!#REF!)</f>
        <v>#REF!</v>
      </c>
    </row>
    <row r="85" spans="1:7" x14ac:dyDescent="0.3">
      <c r="A85" s="80" t="s">
        <v>88</v>
      </c>
      <c r="B85" s="20" t="s">
        <v>67</v>
      </c>
      <c r="C85" s="3" t="s">
        <v>96</v>
      </c>
      <c r="D85" s="47">
        <v>44251</v>
      </c>
      <c r="E85" s="48" t="s">
        <v>164</v>
      </c>
      <c r="F85" s="46" t="s">
        <v>24</v>
      </c>
      <c r="G85" s="123" t="e">
        <f>SUM('Общая информация'!#REF!+'Общая информация'!#REF!)</f>
        <v>#REF!</v>
      </c>
    </row>
    <row r="86" spans="1:7" x14ac:dyDescent="0.3">
      <c r="A86" s="43" t="s">
        <v>545</v>
      </c>
      <c r="B86" s="20" t="s">
        <v>66</v>
      </c>
      <c r="C86" s="3" t="s">
        <v>584</v>
      </c>
      <c r="D86" s="6">
        <v>41253</v>
      </c>
      <c r="E86" s="9" t="s">
        <v>565</v>
      </c>
      <c r="F86" s="10" t="s">
        <v>39</v>
      </c>
      <c r="G86" s="123" t="e">
        <f>SUM('Общая информация'!#REF!+'Общая информация'!AA197)</f>
        <v>#REF!</v>
      </c>
    </row>
    <row r="87" spans="1:7" x14ac:dyDescent="0.3">
      <c r="A87" s="86" t="s">
        <v>656</v>
      </c>
      <c r="B87" s="20" t="s">
        <v>66</v>
      </c>
      <c r="C87" s="3" t="s">
        <v>73</v>
      </c>
      <c r="D87" s="79">
        <v>44348</v>
      </c>
      <c r="E87" s="108" t="s">
        <v>672</v>
      </c>
      <c r="F87" s="78" t="s">
        <v>23</v>
      </c>
      <c r="G87" s="123">
        <v>57</v>
      </c>
    </row>
    <row r="88" spans="1:7" x14ac:dyDescent="0.3">
      <c r="A88" s="43" t="s">
        <v>392</v>
      </c>
      <c r="B88" s="20" t="s">
        <v>67</v>
      </c>
      <c r="C88" s="3" t="s">
        <v>428</v>
      </c>
      <c r="D88" s="10" t="s">
        <v>410</v>
      </c>
      <c r="E88" s="10">
        <v>5584377</v>
      </c>
      <c r="F88" s="10" t="s">
        <v>27</v>
      </c>
      <c r="G88" s="123" t="e">
        <f>SUM('Общая информация'!#REF!+'Общая информация'!#REF!)</f>
        <v>#REF!</v>
      </c>
    </row>
    <row r="89" spans="1:7" x14ac:dyDescent="0.3">
      <c r="A89" s="80" t="s">
        <v>520</v>
      </c>
      <c r="B89" s="57" t="s">
        <v>67</v>
      </c>
      <c r="C89" s="3" t="s">
        <v>73</v>
      </c>
      <c r="D89" s="47">
        <v>43215</v>
      </c>
      <c r="E89" s="48" t="s">
        <v>474</v>
      </c>
      <c r="F89" s="46" t="s">
        <v>27</v>
      </c>
      <c r="G89" s="123">
        <v>52</v>
      </c>
    </row>
    <row r="90" spans="1:7" x14ac:dyDescent="0.3">
      <c r="A90" s="80" t="s">
        <v>881</v>
      </c>
      <c r="B90" s="20" t="s">
        <v>66</v>
      </c>
      <c r="C90" s="3" t="s">
        <v>916</v>
      </c>
      <c r="D90" s="47">
        <v>44242</v>
      </c>
      <c r="E90" s="48" t="s">
        <v>902</v>
      </c>
      <c r="F90" s="46" t="s">
        <v>24</v>
      </c>
      <c r="G90" s="123">
        <v>50</v>
      </c>
    </row>
    <row r="91" spans="1:7" x14ac:dyDescent="0.3">
      <c r="A91" s="80" t="s">
        <v>946</v>
      </c>
      <c r="B91" s="20" t="s">
        <v>66</v>
      </c>
      <c r="C91" s="3" t="s">
        <v>41</v>
      </c>
      <c r="D91" s="47">
        <v>43743</v>
      </c>
      <c r="E91" s="48" t="s">
        <v>941</v>
      </c>
      <c r="F91" s="46" t="s">
        <v>27</v>
      </c>
      <c r="G91" s="123">
        <f>SUM('Общая информация'!AA67+'Общая информация'!AA196)</f>
        <v>118</v>
      </c>
    </row>
    <row r="92" spans="1:7" x14ac:dyDescent="0.3">
      <c r="A92" s="88" t="s">
        <v>259</v>
      </c>
      <c r="B92" s="20" t="s">
        <v>67</v>
      </c>
      <c r="C92" s="3" t="s">
        <v>839</v>
      </c>
      <c r="D92" s="81">
        <v>44529</v>
      </c>
      <c r="E92" s="48" t="s">
        <v>952</v>
      </c>
      <c r="F92" s="46" t="s">
        <v>35</v>
      </c>
      <c r="G92" s="123">
        <f>SUM('Общая информация'!AA44+'Общая информация'!AA73)</f>
        <v>80</v>
      </c>
    </row>
    <row r="93" spans="1:7" x14ac:dyDescent="0.3">
      <c r="A93" s="88" t="s">
        <v>909</v>
      </c>
      <c r="B93" s="20" t="s">
        <v>67</v>
      </c>
      <c r="C93" s="3" t="s">
        <v>910</v>
      </c>
      <c r="D93" s="79">
        <v>43451</v>
      </c>
      <c r="E93" s="108" t="s">
        <v>889</v>
      </c>
      <c r="F93" s="78" t="s">
        <v>26</v>
      </c>
      <c r="G93" s="123">
        <v>50</v>
      </c>
    </row>
    <row r="94" spans="1:7" x14ac:dyDescent="0.3">
      <c r="A94" s="80" t="s">
        <v>919</v>
      </c>
      <c r="B94" s="20" t="s">
        <v>66</v>
      </c>
      <c r="C94" s="3" t="s">
        <v>424</v>
      </c>
      <c r="D94" s="47">
        <v>44300</v>
      </c>
      <c r="E94" s="48" t="s">
        <v>899</v>
      </c>
      <c r="F94" s="46" t="s">
        <v>35</v>
      </c>
      <c r="G94" s="123">
        <v>41</v>
      </c>
    </row>
    <row r="95" spans="1:7" x14ac:dyDescent="0.3">
      <c r="A95" s="80" t="s">
        <v>878</v>
      </c>
      <c r="B95" s="20" t="s">
        <v>66</v>
      </c>
      <c r="C95" s="3" t="s">
        <v>73</v>
      </c>
      <c r="D95" s="47">
        <v>44477</v>
      </c>
      <c r="E95" s="48" t="s">
        <v>897</v>
      </c>
      <c r="F95" s="46" t="s">
        <v>23</v>
      </c>
      <c r="G95" s="123">
        <v>41</v>
      </c>
    </row>
    <row r="96" spans="1:7" x14ac:dyDescent="0.3">
      <c r="A96" s="43" t="s">
        <v>447</v>
      </c>
      <c r="B96" s="20" t="s">
        <v>66</v>
      </c>
      <c r="C96" s="3" t="s">
        <v>200</v>
      </c>
      <c r="D96" s="6" t="s">
        <v>504</v>
      </c>
      <c r="E96" s="9" t="s">
        <v>505</v>
      </c>
      <c r="F96" s="10" t="s">
        <v>39</v>
      </c>
      <c r="G96" s="123">
        <v>39</v>
      </c>
    </row>
    <row r="97" spans="1:7" x14ac:dyDescent="0.3">
      <c r="A97" s="43" t="s">
        <v>439</v>
      </c>
      <c r="B97" s="20" t="s">
        <v>66</v>
      </c>
      <c r="C97" s="3" t="s">
        <v>521</v>
      </c>
      <c r="D97" s="6" t="s">
        <v>481</v>
      </c>
      <c r="E97" s="9" t="s">
        <v>482</v>
      </c>
      <c r="F97" s="10" t="s">
        <v>23</v>
      </c>
      <c r="G97" s="123">
        <v>39</v>
      </c>
    </row>
    <row r="98" spans="1:7" x14ac:dyDescent="0.3">
      <c r="A98" s="43" t="s">
        <v>443</v>
      </c>
      <c r="B98" s="20" t="s">
        <v>66</v>
      </c>
      <c r="C98" s="3" t="s">
        <v>203</v>
      </c>
      <c r="D98" s="6" t="s">
        <v>490</v>
      </c>
      <c r="E98" s="9" t="s">
        <v>491</v>
      </c>
      <c r="F98" s="10" t="s">
        <v>24</v>
      </c>
      <c r="G98" s="122">
        <v>39</v>
      </c>
    </row>
    <row r="99" spans="1:7" x14ac:dyDescent="0.3">
      <c r="A99" s="43" t="s">
        <v>529</v>
      </c>
      <c r="B99" s="20" t="s">
        <v>66</v>
      </c>
      <c r="C99" s="3" t="s">
        <v>193</v>
      </c>
      <c r="D99" s="6" t="s">
        <v>465</v>
      </c>
      <c r="E99" s="9" t="s">
        <v>501</v>
      </c>
      <c r="F99" s="10" t="s">
        <v>27</v>
      </c>
      <c r="G99" s="123">
        <v>39</v>
      </c>
    </row>
    <row r="100" spans="1:7" x14ac:dyDescent="0.3">
      <c r="A100" s="43" t="s">
        <v>514</v>
      </c>
      <c r="B100" s="20" t="s">
        <v>67</v>
      </c>
      <c r="C100" s="3" t="s">
        <v>41</v>
      </c>
      <c r="D100" s="6" t="s">
        <v>421</v>
      </c>
      <c r="E100" s="9" t="s">
        <v>462</v>
      </c>
      <c r="F100" s="10" t="s">
        <v>26</v>
      </c>
      <c r="G100" s="123">
        <v>39</v>
      </c>
    </row>
    <row r="101" spans="1:7" x14ac:dyDescent="0.3">
      <c r="A101" s="40" t="s">
        <v>440</v>
      </c>
      <c r="B101" s="20" t="s">
        <v>66</v>
      </c>
      <c r="C101" s="3" t="s">
        <v>522</v>
      </c>
      <c r="D101" s="24" t="s">
        <v>483</v>
      </c>
      <c r="E101" s="25" t="s">
        <v>484</v>
      </c>
      <c r="F101" s="3" t="s">
        <v>23</v>
      </c>
      <c r="G101" s="123">
        <v>39</v>
      </c>
    </row>
    <row r="102" spans="1:7" x14ac:dyDescent="0.3">
      <c r="A102" s="40" t="s">
        <v>530</v>
      </c>
      <c r="B102" s="20" t="s">
        <v>66</v>
      </c>
      <c r="C102" s="3" t="s">
        <v>44</v>
      </c>
      <c r="D102" s="24" t="s">
        <v>502</v>
      </c>
      <c r="E102" s="25" t="s">
        <v>503</v>
      </c>
      <c r="F102" s="3" t="s">
        <v>27</v>
      </c>
      <c r="G102" s="121">
        <v>39</v>
      </c>
    </row>
    <row r="103" spans="1:7" x14ac:dyDescent="0.3">
      <c r="A103" s="40" t="s">
        <v>513</v>
      </c>
      <c r="B103" s="20" t="s">
        <v>67</v>
      </c>
      <c r="C103" s="3" t="s">
        <v>68</v>
      </c>
      <c r="D103" s="24" t="s">
        <v>460</v>
      </c>
      <c r="E103" s="25" t="s">
        <v>461</v>
      </c>
      <c r="F103" s="3" t="s">
        <v>24</v>
      </c>
      <c r="G103" s="123">
        <v>39</v>
      </c>
    </row>
    <row r="104" spans="1:7" x14ac:dyDescent="0.3">
      <c r="A104" s="40" t="s">
        <v>519</v>
      </c>
      <c r="B104" s="20" t="s">
        <v>67</v>
      </c>
      <c r="C104" s="3" t="s">
        <v>73</v>
      </c>
      <c r="D104" s="6" t="s">
        <v>472</v>
      </c>
      <c r="E104" s="25" t="s">
        <v>473</v>
      </c>
      <c r="F104" s="3" t="s">
        <v>27</v>
      </c>
      <c r="G104" s="123">
        <v>39</v>
      </c>
    </row>
    <row r="105" spans="1:7" x14ac:dyDescent="0.3">
      <c r="A105" s="75" t="s">
        <v>651</v>
      </c>
      <c r="B105" s="57" t="s">
        <v>67</v>
      </c>
      <c r="C105" s="3" t="s">
        <v>794</v>
      </c>
      <c r="D105" s="61">
        <v>44237</v>
      </c>
      <c r="E105" s="62" t="s">
        <v>663</v>
      </c>
      <c r="F105" s="60" t="s">
        <v>24</v>
      </c>
      <c r="G105" s="123">
        <v>37</v>
      </c>
    </row>
    <row r="106" spans="1:7" x14ac:dyDescent="0.3">
      <c r="A106" s="40" t="s">
        <v>353</v>
      </c>
      <c r="B106" s="20" t="s">
        <v>66</v>
      </c>
      <c r="C106" s="3" t="s">
        <v>68</v>
      </c>
      <c r="D106" s="24">
        <v>42095</v>
      </c>
      <c r="E106" s="25" t="s">
        <v>339</v>
      </c>
      <c r="F106" s="3" t="s">
        <v>27</v>
      </c>
      <c r="G106" s="123">
        <v>33</v>
      </c>
    </row>
    <row r="107" spans="1:7" x14ac:dyDescent="0.3">
      <c r="A107" s="42" t="s">
        <v>151</v>
      </c>
      <c r="B107" s="3" t="s">
        <v>67</v>
      </c>
      <c r="C107" s="3" t="s">
        <v>73</v>
      </c>
      <c r="D107" s="17">
        <v>44319</v>
      </c>
      <c r="E107" s="18" t="s">
        <v>165</v>
      </c>
      <c r="F107" s="19" t="s">
        <v>23</v>
      </c>
      <c r="G107" s="123">
        <v>32</v>
      </c>
    </row>
    <row r="108" spans="1:7" x14ac:dyDescent="0.3">
      <c r="A108" s="42" t="s">
        <v>90</v>
      </c>
      <c r="B108" s="3" t="s">
        <v>67</v>
      </c>
      <c r="C108" s="3" t="s">
        <v>73</v>
      </c>
      <c r="D108" s="17">
        <v>44015</v>
      </c>
      <c r="E108" s="18" t="s">
        <v>168</v>
      </c>
      <c r="F108" s="19" t="s">
        <v>24</v>
      </c>
      <c r="G108" s="123">
        <v>32</v>
      </c>
    </row>
    <row r="109" spans="1:7" x14ac:dyDescent="0.3">
      <c r="A109" s="41" t="s">
        <v>199</v>
      </c>
      <c r="B109" s="3" t="s">
        <v>67</v>
      </c>
      <c r="C109" s="3" t="s">
        <v>77</v>
      </c>
      <c r="D109" s="96">
        <v>42731</v>
      </c>
      <c r="E109" s="107" t="s">
        <v>175</v>
      </c>
      <c r="F109" s="5" t="s">
        <v>27</v>
      </c>
      <c r="G109" s="123">
        <v>32</v>
      </c>
    </row>
    <row r="110" spans="1:7" x14ac:dyDescent="0.3">
      <c r="A110" s="42" t="s">
        <v>205</v>
      </c>
      <c r="B110" s="3" t="s">
        <v>66</v>
      </c>
      <c r="C110" s="3" t="s">
        <v>73</v>
      </c>
      <c r="D110" s="17">
        <v>42661</v>
      </c>
      <c r="E110" s="18" t="s">
        <v>185</v>
      </c>
      <c r="F110" s="19" t="s">
        <v>26</v>
      </c>
      <c r="G110" s="123">
        <v>32</v>
      </c>
    </row>
    <row r="111" spans="1:7" x14ac:dyDescent="0.3">
      <c r="A111" s="41" t="s">
        <v>109</v>
      </c>
      <c r="B111" s="3" t="s">
        <v>66</v>
      </c>
      <c r="C111" s="3" t="s">
        <v>108</v>
      </c>
      <c r="D111" s="96">
        <v>44274</v>
      </c>
      <c r="E111" s="107" t="s">
        <v>179</v>
      </c>
      <c r="F111" s="5" t="s">
        <v>23</v>
      </c>
      <c r="G111" s="123">
        <v>32</v>
      </c>
    </row>
    <row r="112" spans="1:7" x14ac:dyDescent="0.3">
      <c r="A112" s="41" t="s">
        <v>103</v>
      </c>
      <c r="B112" s="3" t="s">
        <v>67</v>
      </c>
      <c r="C112" s="3" t="s">
        <v>73</v>
      </c>
      <c r="D112" s="17">
        <v>44081</v>
      </c>
      <c r="E112" s="18" t="s">
        <v>169</v>
      </c>
      <c r="F112" s="19" t="s">
        <v>24</v>
      </c>
      <c r="G112" s="124">
        <v>32</v>
      </c>
    </row>
    <row r="113" spans="1:7" x14ac:dyDescent="0.3">
      <c r="A113" s="42" t="s">
        <v>208</v>
      </c>
      <c r="B113" s="3" t="s">
        <v>66</v>
      </c>
      <c r="C113" s="3" t="s">
        <v>91</v>
      </c>
      <c r="D113" s="17">
        <v>43380</v>
      </c>
      <c r="E113" s="18" t="s">
        <v>187</v>
      </c>
      <c r="F113" s="19" t="s">
        <v>27</v>
      </c>
      <c r="G113" s="123">
        <v>32</v>
      </c>
    </row>
    <row r="114" spans="1:7" x14ac:dyDescent="0.3">
      <c r="A114" s="80" t="s">
        <v>105</v>
      </c>
      <c r="B114" s="57" t="s">
        <v>67</v>
      </c>
      <c r="C114" s="3" t="s">
        <v>73</v>
      </c>
      <c r="D114" s="47">
        <v>43380</v>
      </c>
      <c r="E114" s="48" t="s">
        <v>107</v>
      </c>
      <c r="F114" s="46" t="s">
        <v>53</v>
      </c>
      <c r="G114" s="123">
        <v>32</v>
      </c>
    </row>
    <row r="115" spans="1:7" x14ac:dyDescent="0.3">
      <c r="A115" s="80" t="s">
        <v>538</v>
      </c>
      <c r="B115" s="20" t="s">
        <v>66</v>
      </c>
      <c r="C115" s="3" t="s">
        <v>429</v>
      </c>
      <c r="D115" s="47">
        <v>44568</v>
      </c>
      <c r="E115" s="48" t="s">
        <v>937</v>
      </c>
      <c r="F115" s="46" t="s">
        <v>23</v>
      </c>
      <c r="G115" s="123">
        <v>29</v>
      </c>
    </row>
    <row r="116" spans="1:7" x14ac:dyDescent="0.3">
      <c r="A116" s="43" t="s">
        <v>575</v>
      </c>
      <c r="B116" s="27" t="s">
        <v>67</v>
      </c>
      <c r="C116" s="3" t="s">
        <v>429</v>
      </c>
      <c r="D116" s="47">
        <v>43584</v>
      </c>
      <c r="E116" s="48" t="s">
        <v>553</v>
      </c>
      <c r="F116" s="46" t="s">
        <v>53</v>
      </c>
      <c r="G116" s="123">
        <v>29</v>
      </c>
    </row>
    <row r="117" spans="1:7" x14ac:dyDescent="0.3">
      <c r="A117" s="88" t="s">
        <v>571</v>
      </c>
      <c r="B117" s="20" t="s">
        <v>67</v>
      </c>
      <c r="C117" s="3" t="s">
        <v>429</v>
      </c>
      <c r="D117" s="47">
        <v>44007</v>
      </c>
      <c r="E117" s="48" t="s">
        <v>549</v>
      </c>
      <c r="F117" s="46" t="s">
        <v>26</v>
      </c>
      <c r="G117" s="123">
        <v>29</v>
      </c>
    </row>
    <row r="118" spans="1:7" x14ac:dyDescent="0.3">
      <c r="A118" s="80" t="s">
        <v>945</v>
      </c>
      <c r="B118" s="20" t="s">
        <v>66</v>
      </c>
      <c r="C118" s="3" t="s">
        <v>429</v>
      </c>
      <c r="D118" s="47">
        <v>44290</v>
      </c>
      <c r="E118" s="48" t="s">
        <v>940</v>
      </c>
      <c r="F118" s="46" t="s">
        <v>26</v>
      </c>
      <c r="G118" s="123">
        <v>29</v>
      </c>
    </row>
    <row r="119" spans="1:7" x14ac:dyDescent="0.3">
      <c r="A119" s="80" t="s">
        <v>539</v>
      </c>
      <c r="B119" s="20" t="s">
        <v>66</v>
      </c>
      <c r="C119" s="3" t="s">
        <v>578</v>
      </c>
      <c r="D119" s="47">
        <v>44459</v>
      </c>
      <c r="E119" s="48" t="s">
        <v>556</v>
      </c>
      <c r="F119" s="46" t="s">
        <v>35</v>
      </c>
      <c r="G119" s="123">
        <v>29</v>
      </c>
    </row>
    <row r="120" spans="1:7" x14ac:dyDescent="0.3">
      <c r="A120" s="80" t="s">
        <v>949</v>
      </c>
      <c r="B120" s="20" t="s">
        <v>67</v>
      </c>
      <c r="C120" s="3" t="s">
        <v>100</v>
      </c>
      <c r="D120" s="47">
        <v>44270</v>
      </c>
      <c r="E120" s="48" t="s">
        <v>954</v>
      </c>
      <c r="F120" s="46" t="s">
        <v>24</v>
      </c>
      <c r="G120" s="123">
        <v>29</v>
      </c>
    </row>
    <row r="121" spans="1:7" x14ac:dyDescent="0.3">
      <c r="A121" s="43" t="s">
        <v>391</v>
      </c>
      <c r="B121" s="20" t="s">
        <v>67</v>
      </c>
      <c r="C121" s="3" t="s">
        <v>427</v>
      </c>
      <c r="D121" s="10" t="s">
        <v>406</v>
      </c>
      <c r="E121" s="10">
        <v>6092059</v>
      </c>
      <c r="F121" s="10" t="s">
        <v>26</v>
      </c>
      <c r="G121" s="123">
        <v>29</v>
      </c>
    </row>
    <row r="122" spans="1:7" x14ac:dyDescent="0.3">
      <c r="A122" s="40" t="s">
        <v>396</v>
      </c>
      <c r="B122" s="20" t="s">
        <v>66</v>
      </c>
      <c r="C122" s="3" t="s">
        <v>41</v>
      </c>
      <c r="D122" s="119" t="s">
        <v>417</v>
      </c>
      <c r="E122" s="3">
        <v>5977236</v>
      </c>
      <c r="F122" s="3" t="s">
        <v>24</v>
      </c>
      <c r="G122" s="123">
        <v>29</v>
      </c>
    </row>
    <row r="123" spans="1:7" x14ac:dyDescent="0.3">
      <c r="A123" s="80" t="s">
        <v>532</v>
      </c>
      <c r="B123" s="20" t="s">
        <v>67</v>
      </c>
      <c r="C123" s="3" t="s">
        <v>44</v>
      </c>
      <c r="D123" s="47">
        <v>44576</v>
      </c>
      <c r="E123" s="48" t="s">
        <v>935</v>
      </c>
      <c r="F123" s="46" t="s">
        <v>23</v>
      </c>
      <c r="G123" s="123">
        <v>29</v>
      </c>
    </row>
    <row r="124" spans="1:7" x14ac:dyDescent="0.3">
      <c r="A124" s="43" t="s">
        <v>536</v>
      </c>
      <c r="B124" s="20" t="s">
        <v>67</v>
      </c>
      <c r="C124" s="3" t="s">
        <v>576</v>
      </c>
      <c r="D124" s="6">
        <v>43376</v>
      </c>
      <c r="E124" s="9" t="s">
        <v>554</v>
      </c>
      <c r="F124" s="10" t="s">
        <v>27</v>
      </c>
      <c r="G124" s="123">
        <v>28</v>
      </c>
    </row>
    <row r="125" spans="1:7" x14ac:dyDescent="0.3">
      <c r="A125" s="43" t="s">
        <v>379</v>
      </c>
      <c r="B125" s="20" t="s">
        <v>67</v>
      </c>
      <c r="C125" s="3" t="s">
        <v>380</v>
      </c>
      <c r="D125" s="6">
        <v>43214</v>
      </c>
      <c r="E125" s="9" t="s">
        <v>366</v>
      </c>
      <c r="F125" s="10" t="s">
        <v>27</v>
      </c>
      <c r="G125" s="123">
        <v>28</v>
      </c>
    </row>
    <row r="126" spans="1:7" x14ac:dyDescent="0.3">
      <c r="A126" s="43" t="s">
        <v>359</v>
      </c>
      <c r="B126" s="20" t="s">
        <v>66</v>
      </c>
      <c r="C126" s="3" t="s">
        <v>72</v>
      </c>
      <c r="D126" s="6">
        <v>44107</v>
      </c>
      <c r="E126" s="9" t="s">
        <v>370</v>
      </c>
      <c r="F126" s="10" t="s">
        <v>24</v>
      </c>
      <c r="G126" s="123">
        <v>28</v>
      </c>
    </row>
    <row r="127" spans="1:7" x14ac:dyDescent="0.3">
      <c r="A127" s="89" t="s">
        <v>737</v>
      </c>
      <c r="B127" s="20" t="s">
        <v>66</v>
      </c>
      <c r="C127" s="3" t="s">
        <v>738</v>
      </c>
      <c r="D127" s="100">
        <v>44388</v>
      </c>
      <c r="E127" s="109" t="s">
        <v>728</v>
      </c>
      <c r="F127" s="109" t="s">
        <v>23</v>
      </c>
      <c r="G127" s="123">
        <v>26</v>
      </c>
    </row>
    <row r="128" spans="1:7" x14ac:dyDescent="0.3">
      <c r="A128" s="89" t="s">
        <v>735</v>
      </c>
      <c r="B128" s="20" t="s">
        <v>67</v>
      </c>
      <c r="C128" s="3" t="s">
        <v>736</v>
      </c>
      <c r="D128" s="100">
        <v>44221</v>
      </c>
      <c r="E128" s="109">
        <v>6093542</v>
      </c>
      <c r="F128" s="109" t="s">
        <v>24</v>
      </c>
      <c r="G128" s="123">
        <v>26</v>
      </c>
    </row>
    <row r="129" spans="1:7" x14ac:dyDescent="0.3">
      <c r="A129" s="89" t="s">
        <v>160</v>
      </c>
      <c r="B129" s="20" t="s">
        <v>66</v>
      </c>
      <c r="C129" s="3" t="s">
        <v>123</v>
      </c>
      <c r="D129" s="100">
        <v>44064</v>
      </c>
      <c r="E129" s="109">
        <v>6227166</v>
      </c>
      <c r="F129" s="109" t="s">
        <v>24</v>
      </c>
      <c r="G129" s="123">
        <v>26</v>
      </c>
    </row>
    <row r="130" spans="1:7" x14ac:dyDescent="0.3">
      <c r="A130" s="80" t="s">
        <v>743</v>
      </c>
      <c r="B130" s="20" t="s">
        <v>66</v>
      </c>
      <c r="C130" s="3" t="s">
        <v>73</v>
      </c>
      <c r="D130" s="47">
        <v>42655</v>
      </c>
      <c r="E130" s="48" t="s">
        <v>864</v>
      </c>
      <c r="F130" s="46" t="s">
        <v>27</v>
      </c>
      <c r="G130" s="123">
        <v>26</v>
      </c>
    </row>
    <row r="131" spans="1:7" x14ac:dyDescent="0.3">
      <c r="A131" s="89" t="s">
        <v>719</v>
      </c>
      <c r="B131" s="20" t="s">
        <v>67</v>
      </c>
      <c r="C131" s="3" t="s">
        <v>81</v>
      </c>
      <c r="D131" s="100">
        <v>43586</v>
      </c>
      <c r="E131" s="109">
        <v>5685193</v>
      </c>
      <c r="F131" s="109" t="s">
        <v>26</v>
      </c>
      <c r="G131" s="123">
        <v>26</v>
      </c>
    </row>
    <row r="132" spans="1:7" x14ac:dyDescent="0.3">
      <c r="A132" s="43" t="s">
        <v>742</v>
      </c>
      <c r="B132" s="20" t="s">
        <v>66</v>
      </c>
      <c r="C132" s="3" t="s">
        <v>96</v>
      </c>
      <c r="D132" s="100">
        <v>42628</v>
      </c>
      <c r="E132" s="109">
        <v>4643861</v>
      </c>
      <c r="F132" s="109" t="s">
        <v>53</v>
      </c>
      <c r="G132" s="123">
        <v>26</v>
      </c>
    </row>
    <row r="133" spans="1:7" x14ac:dyDescent="0.3">
      <c r="A133" s="89" t="s">
        <v>740</v>
      </c>
      <c r="B133" s="20" t="s">
        <v>66</v>
      </c>
      <c r="C133" s="3" t="s">
        <v>688</v>
      </c>
      <c r="D133" s="100">
        <v>44266</v>
      </c>
      <c r="E133" s="109">
        <v>6223427</v>
      </c>
      <c r="F133" s="109" t="s">
        <v>24</v>
      </c>
      <c r="G133" s="123">
        <v>26</v>
      </c>
    </row>
    <row r="134" spans="1:7" x14ac:dyDescent="0.3">
      <c r="A134" s="89" t="s">
        <v>739</v>
      </c>
      <c r="B134" s="20" t="s">
        <v>66</v>
      </c>
      <c r="C134" s="3" t="s">
        <v>108</v>
      </c>
      <c r="D134" s="100">
        <v>44294</v>
      </c>
      <c r="E134" s="109" t="s">
        <v>729</v>
      </c>
      <c r="F134" s="109" t="s">
        <v>35</v>
      </c>
      <c r="G134" s="123">
        <v>26</v>
      </c>
    </row>
    <row r="135" spans="1:7" x14ac:dyDescent="0.3">
      <c r="A135" s="80" t="s">
        <v>437</v>
      </c>
      <c r="B135" s="20" t="s">
        <v>66</v>
      </c>
      <c r="C135" s="3" t="s">
        <v>517</v>
      </c>
      <c r="D135" s="47">
        <v>44528</v>
      </c>
      <c r="E135" s="48" t="s">
        <v>858</v>
      </c>
      <c r="F135" s="46" t="s">
        <v>23</v>
      </c>
      <c r="G135" s="123">
        <v>24</v>
      </c>
    </row>
    <row r="136" spans="1:7" x14ac:dyDescent="0.3">
      <c r="A136" s="66" t="s">
        <v>823</v>
      </c>
      <c r="B136" s="20" t="s">
        <v>67</v>
      </c>
      <c r="C136" s="3" t="s">
        <v>91</v>
      </c>
      <c r="D136" s="61" t="s">
        <v>828</v>
      </c>
      <c r="E136" s="62" t="s">
        <v>829</v>
      </c>
      <c r="F136" s="60" t="s">
        <v>23</v>
      </c>
      <c r="G136" s="123">
        <v>24</v>
      </c>
    </row>
    <row r="137" spans="1:7" x14ac:dyDescent="0.3">
      <c r="A137" s="80" t="s">
        <v>867</v>
      </c>
      <c r="B137" s="57" t="s">
        <v>67</v>
      </c>
      <c r="C137" s="3" t="s">
        <v>517</v>
      </c>
      <c r="D137" s="47">
        <v>43232</v>
      </c>
      <c r="E137" s="48" t="s">
        <v>853</v>
      </c>
      <c r="F137" s="46" t="s">
        <v>27</v>
      </c>
      <c r="G137" s="123">
        <v>24</v>
      </c>
    </row>
    <row r="138" spans="1:7" x14ac:dyDescent="0.3">
      <c r="A138" s="63" t="s">
        <v>78</v>
      </c>
      <c r="B138" s="20" t="s">
        <v>66</v>
      </c>
      <c r="C138" s="3" t="s">
        <v>40</v>
      </c>
      <c r="D138" s="47">
        <v>43714</v>
      </c>
      <c r="E138" s="48" t="s">
        <v>61</v>
      </c>
      <c r="F138" s="46" t="s">
        <v>27</v>
      </c>
      <c r="G138" s="123">
        <v>24</v>
      </c>
    </row>
    <row r="139" spans="1:7" x14ac:dyDescent="0.3">
      <c r="A139" s="80" t="s">
        <v>871</v>
      </c>
      <c r="B139" s="20" t="s">
        <v>66</v>
      </c>
      <c r="C139" s="3" t="s">
        <v>517</v>
      </c>
      <c r="D139" s="47">
        <v>43637</v>
      </c>
      <c r="E139" s="48" t="s">
        <v>862</v>
      </c>
      <c r="F139" s="46" t="s">
        <v>27</v>
      </c>
      <c r="G139" s="123">
        <v>24</v>
      </c>
    </row>
    <row r="140" spans="1:7" x14ac:dyDescent="0.3">
      <c r="A140" s="88" t="s">
        <v>932</v>
      </c>
      <c r="B140" s="20" t="s">
        <v>66</v>
      </c>
      <c r="C140" s="3" t="s">
        <v>947</v>
      </c>
      <c r="D140" s="79">
        <v>41802</v>
      </c>
      <c r="E140" s="108" t="s">
        <v>942</v>
      </c>
      <c r="F140" s="78" t="s">
        <v>39</v>
      </c>
      <c r="G140" s="123">
        <v>21</v>
      </c>
    </row>
    <row r="141" spans="1:7" x14ac:dyDescent="0.3">
      <c r="A141" s="80" t="s">
        <v>572</v>
      </c>
      <c r="B141" s="20" t="s">
        <v>67</v>
      </c>
      <c r="C141" s="3" t="s">
        <v>573</v>
      </c>
      <c r="D141" s="47">
        <v>43817</v>
      </c>
      <c r="E141" s="48" t="s">
        <v>550</v>
      </c>
      <c r="F141" s="46" t="s">
        <v>26</v>
      </c>
      <c r="G141" s="123">
        <v>21</v>
      </c>
    </row>
    <row r="142" spans="1:7" x14ac:dyDescent="0.3">
      <c r="A142" s="88" t="s">
        <v>540</v>
      </c>
      <c r="B142" s="20" t="s">
        <v>66</v>
      </c>
      <c r="C142" s="3" t="s">
        <v>568</v>
      </c>
      <c r="D142" s="47">
        <v>44517</v>
      </c>
      <c r="E142" s="48" t="s">
        <v>557</v>
      </c>
      <c r="F142" s="46" t="s">
        <v>23</v>
      </c>
      <c r="G142" s="123">
        <v>21</v>
      </c>
    </row>
    <row r="143" spans="1:7" x14ac:dyDescent="0.3">
      <c r="A143" s="42" t="s">
        <v>607</v>
      </c>
      <c r="B143" s="20" t="s">
        <v>67</v>
      </c>
      <c r="C143" s="3" t="s">
        <v>636</v>
      </c>
      <c r="D143" s="95" t="s">
        <v>618</v>
      </c>
      <c r="E143" s="95" t="s">
        <v>619</v>
      </c>
      <c r="F143" s="95" t="s">
        <v>27</v>
      </c>
      <c r="G143" s="123">
        <v>17</v>
      </c>
    </row>
    <row r="144" spans="1:7" x14ac:dyDescent="0.3">
      <c r="A144" s="42" t="s">
        <v>610</v>
      </c>
      <c r="B144" s="20" t="s">
        <v>66</v>
      </c>
      <c r="C144" s="3" t="s">
        <v>636</v>
      </c>
      <c r="D144" s="95" t="s">
        <v>631</v>
      </c>
      <c r="E144" s="95" t="s">
        <v>632</v>
      </c>
      <c r="F144" s="95" t="s">
        <v>27</v>
      </c>
      <c r="G144" s="123">
        <v>17</v>
      </c>
    </row>
    <row r="145" spans="1:7" x14ac:dyDescent="0.3">
      <c r="A145" s="42" t="s">
        <v>647</v>
      </c>
      <c r="B145" s="20" t="s">
        <v>67</v>
      </c>
      <c r="C145" s="3" t="s">
        <v>636</v>
      </c>
      <c r="D145" s="95" t="s">
        <v>488</v>
      </c>
      <c r="E145" s="95" t="s">
        <v>611</v>
      </c>
      <c r="F145" s="95" t="s">
        <v>35</v>
      </c>
      <c r="G145" s="123">
        <v>17</v>
      </c>
    </row>
    <row r="146" spans="1:7" x14ac:dyDescent="0.3">
      <c r="A146" s="42" t="s">
        <v>644</v>
      </c>
      <c r="B146" s="20" t="s">
        <v>66</v>
      </c>
      <c r="C146" s="3" t="s">
        <v>636</v>
      </c>
      <c r="D146" s="95" t="s">
        <v>622</v>
      </c>
      <c r="E146" s="95" t="s">
        <v>623</v>
      </c>
      <c r="F146" s="95" t="s">
        <v>23</v>
      </c>
      <c r="G146" s="123">
        <v>17</v>
      </c>
    </row>
    <row r="147" spans="1:7" x14ac:dyDescent="0.3">
      <c r="A147" s="42" t="s">
        <v>637</v>
      </c>
      <c r="B147" s="20" t="s">
        <v>66</v>
      </c>
      <c r="C147" s="3" t="s">
        <v>636</v>
      </c>
      <c r="D147" s="95" t="s">
        <v>633</v>
      </c>
      <c r="E147" s="95">
        <v>3048056</v>
      </c>
      <c r="F147" s="95" t="s">
        <v>39</v>
      </c>
      <c r="G147" s="123">
        <v>17</v>
      </c>
    </row>
    <row r="148" spans="1:7" x14ac:dyDescent="0.3">
      <c r="A148" s="91" t="s">
        <v>822</v>
      </c>
      <c r="B148" s="20" t="s">
        <v>66</v>
      </c>
      <c r="C148" s="3" t="s">
        <v>821</v>
      </c>
      <c r="D148" s="102">
        <v>41854</v>
      </c>
      <c r="E148" s="95">
        <v>4067096</v>
      </c>
      <c r="F148" s="95" t="s">
        <v>39</v>
      </c>
      <c r="G148" s="123">
        <v>16</v>
      </c>
    </row>
    <row r="149" spans="1:7" ht="26.4" x14ac:dyDescent="0.3">
      <c r="A149" s="43" t="s">
        <v>382</v>
      </c>
      <c r="B149" s="20" t="s">
        <v>67</v>
      </c>
      <c r="C149" s="3" t="s">
        <v>383</v>
      </c>
      <c r="D149" s="6">
        <v>41502</v>
      </c>
      <c r="E149" s="9" t="s">
        <v>368</v>
      </c>
      <c r="F149" s="9"/>
      <c r="G149" s="131">
        <v>14</v>
      </c>
    </row>
    <row r="150" spans="1:7" x14ac:dyDescent="0.3">
      <c r="A150" s="43" t="s">
        <v>969</v>
      </c>
      <c r="B150" s="20" t="s">
        <v>67</v>
      </c>
      <c r="C150" s="3" t="s">
        <v>44</v>
      </c>
      <c r="D150" s="6">
        <v>43665</v>
      </c>
      <c r="E150" s="9" t="s">
        <v>362</v>
      </c>
      <c r="F150" s="10" t="s">
        <v>26</v>
      </c>
      <c r="G150" s="124">
        <v>14</v>
      </c>
    </row>
    <row r="151" spans="1:7" x14ac:dyDescent="0.3">
      <c r="A151" s="40" t="s">
        <v>357</v>
      </c>
      <c r="B151" s="20" t="s">
        <v>67</v>
      </c>
      <c r="C151" s="3" t="s">
        <v>381</v>
      </c>
      <c r="D151" s="104">
        <v>42850</v>
      </c>
      <c r="E151" s="25" t="s">
        <v>367</v>
      </c>
      <c r="F151" s="3" t="s">
        <v>27</v>
      </c>
      <c r="G151" s="124">
        <v>14</v>
      </c>
    </row>
    <row r="152" spans="1:7" x14ac:dyDescent="0.3">
      <c r="A152" s="40" t="s">
        <v>375</v>
      </c>
      <c r="B152" s="20" t="s">
        <v>67</v>
      </c>
      <c r="C152" s="3" t="s">
        <v>44</v>
      </c>
      <c r="D152" s="104">
        <v>44023</v>
      </c>
      <c r="E152" s="25" t="s">
        <v>361</v>
      </c>
      <c r="F152" s="3" t="s">
        <v>24</v>
      </c>
      <c r="G152" s="123">
        <v>14</v>
      </c>
    </row>
    <row r="153" spans="1:7" x14ac:dyDescent="0.3">
      <c r="A153" s="92" t="s">
        <v>967</v>
      </c>
      <c r="B153" s="55" t="s">
        <v>67</v>
      </c>
      <c r="C153" s="73" t="s">
        <v>378</v>
      </c>
      <c r="D153" s="103">
        <v>43567</v>
      </c>
      <c r="E153" s="110" t="s">
        <v>365</v>
      </c>
      <c r="F153" s="73" t="s">
        <v>53</v>
      </c>
      <c r="G153" s="123">
        <v>14</v>
      </c>
    </row>
    <row r="154" spans="1:7" ht="26.4" x14ac:dyDescent="0.3">
      <c r="A154" s="43" t="s">
        <v>386</v>
      </c>
      <c r="B154" s="20" t="s">
        <v>66</v>
      </c>
      <c r="C154" s="3" t="s">
        <v>40</v>
      </c>
      <c r="D154" s="6">
        <v>43884</v>
      </c>
      <c r="E154" s="9" t="s">
        <v>373</v>
      </c>
      <c r="F154" s="10" t="s">
        <v>27</v>
      </c>
      <c r="G154" s="123">
        <v>14</v>
      </c>
    </row>
    <row r="155" spans="1:7" x14ac:dyDescent="0.3">
      <c r="A155" s="42" t="s">
        <v>299</v>
      </c>
      <c r="B155" s="20" t="s">
        <v>66</v>
      </c>
      <c r="C155" s="3" t="s">
        <v>315</v>
      </c>
      <c r="D155" s="17">
        <v>43487</v>
      </c>
      <c r="E155" s="18" t="s">
        <v>311</v>
      </c>
      <c r="F155" s="19" t="s">
        <v>27</v>
      </c>
      <c r="G155" s="123">
        <v>12</v>
      </c>
    </row>
    <row r="156" spans="1:7" x14ac:dyDescent="0.3">
      <c r="A156" s="42" t="s">
        <v>292</v>
      </c>
      <c r="B156" s="20" t="s">
        <v>67</v>
      </c>
      <c r="C156" s="3" t="s">
        <v>316</v>
      </c>
      <c r="D156" s="17">
        <v>42720</v>
      </c>
      <c r="E156" s="18" t="s">
        <v>304</v>
      </c>
      <c r="F156" s="19" t="s">
        <v>27</v>
      </c>
      <c r="G156" s="123">
        <v>12</v>
      </c>
    </row>
    <row r="157" spans="1:7" x14ac:dyDescent="0.3">
      <c r="A157" s="41" t="s">
        <v>293</v>
      </c>
      <c r="B157" s="20" t="s">
        <v>66</v>
      </c>
      <c r="C157" s="3" t="s">
        <v>316</v>
      </c>
      <c r="D157" s="96">
        <v>44230</v>
      </c>
      <c r="E157" s="107" t="s">
        <v>305</v>
      </c>
      <c r="F157" s="5" t="s">
        <v>35</v>
      </c>
      <c r="G157" s="123">
        <v>12</v>
      </c>
    </row>
    <row r="158" spans="1:7" x14ac:dyDescent="0.3">
      <c r="A158" s="90" t="s">
        <v>764</v>
      </c>
      <c r="B158" s="20" t="s">
        <v>66</v>
      </c>
      <c r="C158" s="3" t="s">
        <v>84</v>
      </c>
      <c r="D158" s="101">
        <v>43967</v>
      </c>
      <c r="E158" s="95">
        <v>5975590</v>
      </c>
      <c r="F158" s="95" t="s">
        <v>26</v>
      </c>
      <c r="G158" s="123">
        <v>11</v>
      </c>
    </row>
    <row r="159" spans="1:7" x14ac:dyDescent="0.3">
      <c r="A159" s="93" t="s">
        <v>591</v>
      </c>
      <c r="B159" s="20" t="s">
        <v>66</v>
      </c>
      <c r="C159" s="3" t="s">
        <v>601</v>
      </c>
      <c r="D159" s="6">
        <v>44321</v>
      </c>
      <c r="E159" s="95" t="s">
        <v>595</v>
      </c>
      <c r="F159" s="95" t="s">
        <v>35</v>
      </c>
      <c r="G159" s="123">
        <v>8</v>
      </c>
    </row>
    <row r="160" spans="1:7" x14ac:dyDescent="0.3">
      <c r="A160" s="93" t="s">
        <v>590</v>
      </c>
      <c r="B160" s="20" t="s">
        <v>66</v>
      </c>
      <c r="C160" s="3" t="s">
        <v>601</v>
      </c>
      <c r="D160" s="6">
        <v>44371</v>
      </c>
      <c r="E160" s="95">
        <v>6410406</v>
      </c>
      <c r="F160" s="95" t="s">
        <v>23</v>
      </c>
      <c r="G160" s="132">
        <v>8</v>
      </c>
    </row>
    <row r="161" spans="1:7" x14ac:dyDescent="0.3">
      <c r="A161" s="80" t="s">
        <v>319</v>
      </c>
      <c r="B161" s="20" t="s">
        <v>67</v>
      </c>
      <c r="C161" s="3" t="s">
        <v>44</v>
      </c>
      <c r="D161" s="47">
        <v>44576</v>
      </c>
      <c r="E161" s="48" t="s">
        <v>326</v>
      </c>
      <c r="F161" s="46" t="s">
        <v>23</v>
      </c>
      <c r="G161" s="123">
        <v>8</v>
      </c>
    </row>
    <row r="162" spans="1:7" x14ac:dyDescent="0.3">
      <c r="A162" s="80" t="s">
        <v>923</v>
      </c>
      <c r="B162" s="20" t="s">
        <v>66</v>
      </c>
      <c r="C162" s="3"/>
      <c r="D162" s="47">
        <v>44429</v>
      </c>
      <c r="E162" s="48" t="s">
        <v>926</v>
      </c>
      <c r="F162" s="46" t="s">
        <v>35</v>
      </c>
      <c r="G162" s="123">
        <v>8</v>
      </c>
    </row>
    <row r="163" spans="1:7" x14ac:dyDescent="0.3">
      <c r="A163" s="93" t="s">
        <v>587</v>
      </c>
      <c r="B163" s="20" t="s">
        <v>67</v>
      </c>
      <c r="C163" s="3" t="s">
        <v>973</v>
      </c>
      <c r="D163" s="6">
        <v>44235</v>
      </c>
      <c r="E163" s="95">
        <v>6098643</v>
      </c>
      <c r="F163" s="95" t="s">
        <v>35</v>
      </c>
      <c r="G163" s="123">
        <v>8</v>
      </c>
    </row>
    <row r="164" spans="1:7" x14ac:dyDescent="0.3">
      <c r="A164" s="44" t="s">
        <v>602</v>
      </c>
      <c r="B164" s="20" t="s">
        <v>66</v>
      </c>
      <c r="C164" s="3" t="s">
        <v>603</v>
      </c>
      <c r="D164" s="24" t="s">
        <v>596</v>
      </c>
      <c r="E164" s="20">
        <v>5687876</v>
      </c>
      <c r="F164" s="20" t="s">
        <v>27</v>
      </c>
      <c r="G164" s="123">
        <v>8</v>
      </c>
    </row>
    <row r="165" spans="1:7" x14ac:dyDescent="0.3">
      <c r="A165" s="43" t="s">
        <v>216</v>
      </c>
      <c r="B165" s="20" t="s">
        <v>67</v>
      </c>
      <c r="C165" s="3" t="s">
        <v>267</v>
      </c>
      <c r="D165" s="6">
        <v>43274</v>
      </c>
      <c r="E165" s="9" t="s">
        <v>236</v>
      </c>
      <c r="F165" s="10" t="s">
        <v>27</v>
      </c>
      <c r="G165" s="123">
        <v>0</v>
      </c>
    </row>
    <row r="166" spans="1:7" x14ac:dyDescent="0.3">
      <c r="A166" s="42" t="s">
        <v>605</v>
      </c>
      <c r="B166" s="20" t="s">
        <v>67</v>
      </c>
      <c r="C166" s="3" t="s">
        <v>646</v>
      </c>
      <c r="D166" s="95" t="s">
        <v>612</v>
      </c>
      <c r="E166" s="95" t="s">
        <v>613</v>
      </c>
      <c r="F166" s="95" t="s">
        <v>24</v>
      </c>
      <c r="G166" s="123">
        <v>0</v>
      </c>
    </row>
    <row r="167" spans="1:7" x14ac:dyDescent="0.3">
      <c r="A167" s="80" t="s">
        <v>950</v>
      </c>
      <c r="B167" s="20" t="s">
        <v>66</v>
      </c>
      <c r="C167" s="3" t="s">
        <v>72</v>
      </c>
      <c r="D167" s="47">
        <v>44760</v>
      </c>
      <c r="E167" s="48" t="s">
        <v>955</v>
      </c>
      <c r="F167" s="46" t="s">
        <v>22</v>
      </c>
      <c r="G167" s="123">
        <v>0</v>
      </c>
    </row>
    <row r="168" spans="1:7" x14ac:dyDescent="0.3">
      <c r="A168" s="41" t="s">
        <v>642</v>
      </c>
      <c r="B168" s="20" t="s">
        <v>66</v>
      </c>
      <c r="C168" s="3" t="s">
        <v>641</v>
      </c>
      <c r="D168" s="20" t="s">
        <v>612</v>
      </c>
      <c r="E168" s="20"/>
      <c r="F168" s="20" t="s">
        <v>24</v>
      </c>
      <c r="G168" s="129">
        <v>0</v>
      </c>
    </row>
    <row r="169" spans="1:7" x14ac:dyDescent="0.3">
      <c r="A169" s="42" t="s">
        <v>154</v>
      </c>
      <c r="B169" s="3" t="s">
        <v>67</v>
      </c>
      <c r="C169" s="3" t="s">
        <v>194</v>
      </c>
      <c r="D169" s="17">
        <v>43930</v>
      </c>
      <c r="E169" s="18" t="s">
        <v>171</v>
      </c>
      <c r="F169" s="19" t="s">
        <v>26</v>
      </c>
      <c r="G169" s="123">
        <v>0</v>
      </c>
    </row>
    <row r="170" spans="1:7" x14ac:dyDescent="0.3">
      <c r="A170" s="63" t="s">
        <v>215</v>
      </c>
      <c r="B170" s="20" t="s">
        <v>67</v>
      </c>
      <c r="C170" s="3" t="s">
        <v>266</v>
      </c>
      <c r="D170" s="47">
        <v>42492</v>
      </c>
      <c r="E170" s="48" t="s">
        <v>54</v>
      </c>
      <c r="F170" s="46" t="s">
        <v>53</v>
      </c>
      <c r="G170" s="123">
        <v>0</v>
      </c>
    </row>
    <row r="171" spans="1:7" x14ac:dyDescent="0.3">
      <c r="A171" s="80" t="s">
        <v>880</v>
      </c>
      <c r="B171" s="20" t="s">
        <v>66</v>
      </c>
      <c r="C171" s="3" t="s">
        <v>795</v>
      </c>
      <c r="D171" s="47">
        <v>44141</v>
      </c>
      <c r="E171" s="48" t="s">
        <v>900</v>
      </c>
      <c r="F171" s="46" t="s">
        <v>24</v>
      </c>
      <c r="G171" s="123">
        <v>0</v>
      </c>
    </row>
    <row r="172" spans="1:7" x14ac:dyDescent="0.3">
      <c r="A172" s="42" t="s">
        <v>291</v>
      </c>
      <c r="B172" s="20" t="s">
        <v>67</v>
      </c>
      <c r="C172" s="3"/>
      <c r="D172" s="17">
        <v>42937</v>
      </c>
      <c r="E172" s="18" t="s">
        <v>303</v>
      </c>
      <c r="F172" s="19" t="s">
        <v>53</v>
      </c>
      <c r="G172" s="123">
        <v>0</v>
      </c>
    </row>
    <row r="173" spans="1:7" x14ac:dyDescent="0.3">
      <c r="A173" s="88" t="s">
        <v>948</v>
      </c>
      <c r="B173" s="20" t="s">
        <v>67</v>
      </c>
      <c r="C173" s="3" t="s">
        <v>961</v>
      </c>
      <c r="D173" s="79">
        <v>44759</v>
      </c>
      <c r="E173" s="108" t="s">
        <v>951</v>
      </c>
      <c r="F173" s="78" t="s">
        <v>22</v>
      </c>
      <c r="G173" s="123">
        <v>0</v>
      </c>
    </row>
    <row r="174" spans="1:7" x14ac:dyDescent="0.3">
      <c r="A174" s="43" t="s">
        <v>745</v>
      </c>
      <c r="B174" s="20" t="s">
        <v>67</v>
      </c>
      <c r="C174" s="3" t="s">
        <v>284</v>
      </c>
      <c r="D174" s="101">
        <v>43817</v>
      </c>
      <c r="E174" s="95">
        <v>5865937</v>
      </c>
      <c r="F174" s="95" t="s">
        <v>26</v>
      </c>
      <c r="G174" s="123">
        <v>0</v>
      </c>
    </row>
    <row r="175" spans="1:7" x14ac:dyDescent="0.3">
      <c r="A175" s="40" t="s">
        <v>224</v>
      </c>
      <c r="B175" s="20" t="s">
        <v>66</v>
      </c>
      <c r="C175" s="3" t="s">
        <v>266</v>
      </c>
      <c r="D175" s="24">
        <v>43487</v>
      </c>
      <c r="E175" s="25" t="s">
        <v>256</v>
      </c>
      <c r="F175" s="3" t="s">
        <v>26</v>
      </c>
      <c r="G175" s="123">
        <v>0</v>
      </c>
    </row>
    <row r="176" spans="1:7" x14ac:dyDescent="0.3">
      <c r="A176" s="43" t="s">
        <v>543</v>
      </c>
      <c r="B176" s="20" t="s">
        <v>66</v>
      </c>
      <c r="C176" s="3" t="s">
        <v>576</v>
      </c>
      <c r="D176" s="6">
        <v>43376</v>
      </c>
      <c r="E176" s="9" t="s">
        <v>563</v>
      </c>
      <c r="F176" s="10" t="s">
        <v>27</v>
      </c>
      <c r="G176" s="123">
        <v>0</v>
      </c>
    </row>
    <row r="177" spans="1:7" x14ac:dyDescent="0.3">
      <c r="A177" s="43" t="s">
        <v>758</v>
      </c>
      <c r="B177" s="20" t="s">
        <v>66</v>
      </c>
      <c r="C177" s="3" t="s">
        <v>573</v>
      </c>
      <c r="D177" s="101">
        <v>44214</v>
      </c>
      <c r="E177" s="95">
        <v>5580041</v>
      </c>
      <c r="F177" s="95" t="s">
        <v>26</v>
      </c>
      <c r="G177" s="123">
        <v>0</v>
      </c>
    </row>
    <row r="178" spans="1:7" x14ac:dyDescent="0.3">
      <c r="A178" s="40" t="s">
        <v>220</v>
      </c>
      <c r="B178" s="20" t="s">
        <v>66</v>
      </c>
      <c r="C178" s="3" t="s">
        <v>100</v>
      </c>
      <c r="D178" s="24">
        <v>44270</v>
      </c>
      <c r="E178" s="25" t="s">
        <v>245</v>
      </c>
      <c r="F178" s="3" t="s">
        <v>23</v>
      </c>
      <c r="G178" s="123">
        <v>0</v>
      </c>
    </row>
    <row r="179" spans="1:7" x14ac:dyDescent="0.3">
      <c r="A179" s="43" t="s">
        <v>436</v>
      </c>
      <c r="B179" s="20" t="s">
        <v>67</v>
      </c>
      <c r="C179" s="3" t="s">
        <v>200</v>
      </c>
      <c r="D179" s="6" t="s">
        <v>475</v>
      </c>
      <c r="E179" s="9" t="s">
        <v>476</v>
      </c>
      <c r="F179" s="10" t="s">
        <v>27</v>
      </c>
      <c r="G179" s="123">
        <v>0</v>
      </c>
    </row>
    <row r="180" spans="1:7" x14ac:dyDescent="0.3">
      <c r="A180" s="40" t="s">
        <v>394</v>
      </c>
      <c r="B180" s="20" t="s">
        <v>66</v>
      </c>
      <c r="C180" s="3" t="s">
        <v>100</v>
      </c>
      <c r="D180" s="3" t="s">
        <v>414</v>
      </c>
      <c r="E180" s="3">
        <v>6221713</v>
      </c>
      <c r="F180" s="3" t="s">
        <v>23</v>
      </c>
      <c r="G180" s="123">
        <v>0</v>
      </c>
    </row>
    <row r="181" spans="1:7" x14ac:dyDescent="0.3">
      <c r="A181" s="80" t="s">
        <v>537</v>
      </c>
      <c r="B181" s="20" t="s">
        <v>66</v>
      </c>
      <c r="C181" s="3" t="s">
        <v>429</v>
      </c>
      <c r="D181" s="47">
        <v>44564</v>
      </c>
      <c r="E181" s="48" t="s">
        <v>956</v>
      </c>
      <c r="F181" s="46" t="s">
        <v>23</v>
      </c>
      <c r="G181" s="123">
        <v>0</v>
      </c>
    </row>
    <row r="182" spans="1:7" x14ac:dyDescent="0.3">
      <c r="A182" s="40" t="s">
        <v>531</v>
      </c>
      <c r="B182" s="20" t="s">
        <v>67</v>
      </c>
      <c r="C182" s="3" t="s">
        <v>429</v>
      </c>
      <c r="D182" s="24">
        <v>44564</v>
      </c>
      <c r="E182" s="25" t="s">
        <v>547</v>
      </c>
      <c r="F182" s="3" t="s">
        <v>22</v>
      </c>
      <c r="G182" s="123">
        <v>0</v>
      </c>
    </row>
    <row r="183" spans="1:7" x14ac:dyDescent="0.3">
      <c r="A183" s="80" t="s">
        <v>929</v>
      </c>
      <c r="B183" s="20" t="s">
        <v>67</v>
      </c>
      <c r="C183" s="3" t="s">
        <v>429</v>
      </c>
      <c r="D183" s="47">
        <v>44663</v>
      </c>
      <c r="E183" s="48" t="s">
        <v>933</v>
      </c>
      <c r="F183" s="46" t="s">
        <v>34</v>
      </c>
      <c r="G183" s="123">
        <v>0</v>
      </c>
    </row>
    <row r="184" spans="1:7" x14ac:dyDescent="0.3">
      <c r="A184" s="43" t="s">
        <v>582</v>
      </c>
      <c r="B184" s="20" t="s">
        <v>66</v>
      </c>
      <c r="C184" s="3" t="s">
        <v>429</v>
      </c>
      <c r="D184" s="6">
        <v>43719</v>
      </c>
      <c r="E184" s="9" t="s">
        <v>560</v>
      </c>
      <c r="F184" s="10" t="s">
        <v>26</v>
      </c>
      <c r="G184" s="123">
        <v>0</v>
      </c>
    </row>
    <row r="185" spans="1:7" x14ac:dyDescent="0.3">
      <c r="A185" s="88" t="s">
        <v>534</v>
      </c>
      <c r="B185" s="20" t="s">
        <v>67</v>
      </c>
      <c r="C185" s="3" t="s">
        <v>429</v>
      </c>
      <c r="D185" s="79">
        <v>43843</v>
      </c>
      <c r="E185" s="108" t="s">
        <v>552</v>
      </c>
      <c r="F185" s="78" t="s">
        <v>26</v>
      </c>
      <c r="G185" s="121">
        <v>0</v>
      </c>
    </row>
    <row r="186" spans="1:7" x14ac:dyDescent="0.3">
      <c r="A186" s="43" t="s">
        <v>583</v>
      </c>
      <c r="B186" s="20" t="s">
        <v>66</v>
      </c>
      <c r="C186" s="3" t="s">
        <v>429</v>
      </c>
      <c r="D186" s="6">
        <v>44007</v>
      </c>
      <c r="E186" s="9" t="s">
        <v>562</v>
      </c>
      <c r="F186" s="10" t="s">
        <v>27</v>
      </c>
      <c r="G186" s="123">
        <v>0</v>
      </c>
    </row>
    <row r="187" spans="1:7" x14ac:dyDescent="0.3">
      <c r="A187" s="80" t="s">
        <v>962</v>
      </c>
      <c r="B187" s="20" t="s">
        <v>66</v>
      </c>
      <c r="C187" s="3" t="s">
        <v>429</v>
      </c>
      <c r="D187" s="47">
        <v>44133</v>
      </c>
      <c r="E187" s="48" t="s">
        <v>959</v>
      </c>
      <c r="F187" s="46" t="s">
        <v>26</v>
      </c>
      <c r="G187" s="123">
        <v>0</v>
      </c>
    </row>
    <row r="188" spans="1:7" x14ac:dyDescent="0.3">
      <c r="A188" s="80" t="s">
        <v>931</v>
      </c>
      <c r="B188" s="20" t="s">
        <v>66</v>
      </c>
      <c r="C188" s="3" t="s">
        <v>429</v>
      </c>
      <c r="D188" s="47">
        <v>44290</v>
      </c>
      <c r="E188" s="48" t="s">
        <v>939</v>
      </c>
      <c r="F188" s="46" t="s">
        <v>24</v>
      </c>
      <c r="G188" s="123">
        <v>0</v>
      </c>
    </row>
    <row r="189" spans="1:7" x14ac:dyDescent="0.3">
      <c r="A189" s="80" t="s">
        <v>655</v>
      </c>
      <c r="B189" s="20" t="s">
        <v>66</v>
      </c>
      <c r="C189" s="3" t="s">
        <v>578</v>
      </c>
      <c r="D189" s="47">
        <v>44459</v>
      </c>
      <c r="E189" s="48" t="s">
        <v>958</v>
      </c>
      <c r="F189" s="46" t="s">
        <v>35</v>
      </c>
      <c r="G189" s="123">
        <v>0</v>
      </c>
    </row>
    <row r="190" spans="1:7" x14ac:dyDescent="0.3">
      <c r="A190" s="43" t="s">
        <v>393</v>
      </c>
      <c r="B190" s="20" t="s">
        <v>66</v>
      </c>
      <c r="C190" s="3" t="s">
        <v>429</v>
      </c>
      <c r="D190" s="10" t="s">
        <v>412</v>
      </c>
      <c r="E190" s="10" t="s">
        <v>413</v>
      </c>
      <c r="F190" s="10" t="s">
        <v>22</v>
      </c>
      <c r="G190" s="123">
        <v>0</v>
      </c>
    </row>
    <row r="191" spans="1:7" x14ac:dyDescent="0.3">
      <c r="A191" s="43" t="s">
        <v>219</v>
      </c>
      <c r="B191" s="20" t="s">
        <v>66</v>
      </c>
      <c r="C191" s="3" t="s">
        <v>72</v>
      </c>
      <c r="D191" s="6">
        <v>44446</v>
      </c>
      <c r="E191" s="9" t="s">
        <v>243</v>
      </c>
      <c r="F191" s="10" t="s">
        <v>34</v>
      </c>
      <c r="G191" s="123">
        <v>0</v>
      </c>
    </row>
    <row r="192" spans="1:7" x14ac:dyDescent="0.3">
      <c r="A192" s="69" t="s">
        <v>802</v>
      </c>
      <c r="B192" s="20" t="s">
        <v>66</v>
      </c>
      <c r="C192" s="3" t="s">
        <v>821</v>
      </c>
      <c r="D192" s="98" t="s">
        <v>812</v>
      </c>
      <c r="E192" s="20" t="s">
        <v>813</v>
      </c>
      <c r="F192" s="20" t="s">
        <v>34</v>
      </c>
      <c r="G192" s="123">
        <v>0</v>
      </c>
    </row>
    <row r="193" spans="1:7" x14ac:dyDescent="0.3">
      <c r="A193" s="43" t="s">
        <v>221</v>
      </c>
      <c r="B193" s="20" t="s">
        <v>66</v>
      </c>
      <c r="C193" s="3" t="s">
        <v>100</v>
      </c>
      <c r="D193" s="6">
        <v>44270</v>
      </c>
      <c r="E193" s="9" t="s">
        <v>247</v>
      </c>
      <c r="F193" s="10" t="s">
        <v>23</v>
      </c>
      <c r="G193" s="123">
        <v>0</v>
      </c>
    </row>
    <row r="194" spans="1:7" x14ac:dyDescent="0.3">
      <c r="A194" s="43" t="s">
        <v>265</v>
      </c>
      <c r="B194" s="20" t="s">
        <v>67</v>
      </c>
      <c r="C194" s="3" t="s">
        <v>80</v>
      </c>
      <c r="D194" s="6">
        <v>43484</v>
      </c>
      <c r="E194" s="9" t="s">
        <v>51</v>
      </c>
      <c r="F194" s="10" t="s">
        <v>53</v>
      </c>
      <c r="G194" s="123">
        <v>0</v>
      </c>
    </row>
    <row r="195" spans="1:7" x14ac:dyDescent="0.3">
      <c r="A195" s="63" t="s">
        <v>705</v>
      </c>
      <c r="B195" s="20" t="s">
        <v>66</v>
      </c>
      <c r="C195" s="3" t="s">
        <v>706</v>
      </c>
      <c r="D195" s="47">
        <v>43143</v>
      </c>
      <c r="E195" s="48" t="s">
        <v>682</v>
      </c>
      <c r="F195" s="46" t="s">
        <v>27</v>
      </c>
      <c r="G195" s="123">
        <v>0</v>
      </c>
    </row>
    <row r="196" spans="1:7" x14ac:dyDescent="0.3">
      <c r="A196" s="89" t="s">
        <v>733</v>
      </c>
      <c r="B196" s="20" t="s">
        <v>67</v>
      </c>
      <c r="C196" s="3" t="s">
        <v>430</v>
      </c>
      <c r="D196" s="100">
        <v>44550</v>
      </c>
      <c r="E196" s="109" t="s">
        <v>724</v>
      </c>
      <c r="F196" s="109" t="s">
        <v>34</v>
      </c>
      <c r="G196" s="123">
        <v>0</v>
      </c>
    </row>
    <row r="197" spans="1:7" x14ac:dyDescent="0.3">
      <c r="A197" s="64" t="s">
        <v>734</v>
      </c>
      <c r="B197" s="20" t="s">
        <v>67</v>
      </c>
      <c r="C197" s="3" t="s">
        <v>430</v>
      </c>
      <c r="D197" s="56">
        <v>44550</v>
      </c>
      <c r="E197" s="49" t="s">
        <v>725</v>
      </c>
      <c r="F197" s="49" t="s">
        <v>34</v>
      </c>
      <c r="G197" s="123">
        <v>0</v>
      </c>
    </row>
    <row r="198" spans="1:7" x14ac:dyDescent="0.3">
      <c r="A198" s="43" t="s">
        <v>397</v>
      </c>
      <c r="B198" s="20" t="s">
        <v>66</v>
      </c>
      <c r="C198" s="3" t="s">
        <v>430</v>
      </c>
      <c r="D198" s="10" t="s">
        <v>419</v>
      </c>
      <c r="E198" s="10">
        <v>5456360</v>
      </c>
      <c r="F198" s="10" t="s">
        <v>26</v>
      </c>
      <c r="G198" s="123">
        <v>0</v>
      </c>
    </row>
    <row r="199" spans="1:7" x14ac:dyDescent="0.3">
      <c r="A199" s="90" t="s">
        <v>762</v>
      </c>
      <c r="B199" s="20" t="s">
        <v>66</v>
      </c>
      <c r="C199" s="3"/>
      <c r="D199" s="101">
        <v>44496</v>
      </c>
      <c r="E199" s="95" t="s">
        <v>765</v>
      </c>
      <c r="F199" s="95" t="s">
        <v>23</v>
      </c>
      <c r="G199" s="123">
        <v>0</v>
      </c>
    </row>
    <row r="200" spans="1:7" ht="26.4" x14ac:dyDescent="0.3">
      <c r="A200" s="42" t="s">
        <v>155</v>
      </c>
      <c r="B200" s="3" t="s">
        <v>66</v>
      </c>
      <c r="C200" s="3" t="s">
        <v>200</v>
      </c>
      <c r="D200" s="17">
        <v>44472</v>
      </c>
      <c r="E200" s="18" t="s">
        <v>177</v>
      </c>
      <c r="F200" s="19" t="s">
        <v>34</v>
      </c>
      <c r="G200" s="123">
        <v>0</v>
      </c>
    </row>
    <row r="201" spans="1:7" x14ac:dyDescent="0.3">
      <c r="A201" s="80" t="s">
        <v>846</v>
      </c>
      <c r="B201" s="20" t="s">
        <v>66</v>
      </c>
      <c r="C201" s="3" t="s">
        <v>517</v>
      </c>
      <c r="D201" s="47">
        <v>44659</v>
      </c>
      <c r="E201" s="48" t="s">
        <v>856</v>
      </c>
      <c r="F201" s="46" t="s">
        <v>22</v>
      </c>
      <c r="G201" s="123">
        <v>0</v>
      </c>
    </row>
    <row r="202" spans="1:7" x14ac:dyDescent="0.3">
      <c r="A202" s="43" t="s">
        <v>222</v>
      </c>
      <c r="B202" s="20" t="s">
        <v>66</v>
      </c>
      <c r="C202" s="3" t="s">
        <v>275</v>
      </c>
      <c r="D202" s="6">
        <v>44435</v>
      </c>
      <c r="E202" s="9" t="s">
        <v>248</v>
      </c>
      <c r="F202" s="10" t="s">
        <v>23</v>
      </c>
      <c r="G202" s="123">
        <v>0</v>
      </c>
    </row>
    <row r="203" spans="1:7" x14ac:dyDescent="0.3">
      <c r="A203" s="43" t="s">
        <v>512</v>
      </c>
      <c r="B203" s="20" t="s">
        <v>67</v>
      </c>
      <c r="C203" s="3" t="s">
        <v>317</v>
      </c>
      <c r="D203" s="6" t="s">
        <v>453</v>
      </c>
      <c r="E203" s="9" t="s">
        <v>454</v>
      </c>
      <c r="F203" s="10" t="s">
        <v>23</v>
      </c>
      <c r="G203" s="123">
        <v>0</v>
      </c>
    </row>
    <row r="204" spans="1:7" x14ac:dyDescent="0.3">
      <c r="A204" s="63" t="s">
        <v>711</v>
      </c>
      <c r="B204" s="20" t="s">
        <v>66</v>
      </c>
      <c r="C204" s="3" t="s">
        <v>317</v>
      </c>
      <c r="D204" s="47">
        <v>44507</v>
      </c>
      <c r="E204" s="48" t="s">
        <v>713</v>
      </c>
      <c r="F204" s="46" t="s">
        <v>34</v>
      </c>
      <c r="G204" s="123">
        <v>0</v>
      </c>
    </row>
    <row r="205" spans="1:7" x14ac:dyDescent="0.3">
      <c r="A205" s="41" t="s">
        <v>289</v>
      </c>
      <c r="B205" s="20" t="s">
        <v>67</v>
      </c>
      <c r="C205" s="3" t="s">
        <v>317</v>
      </c>
      <c r="D205" s="96">
        <v>44604</v>
      </c>
      <c r="E205" s="107" t="s">
        <v>301</v>
      </c>
      <c r="F205" s="5" t="s">
        <v>22</v>
      </c>
      <c r="G205" s="121">
        <v>0</v>
      </c>
    </row>
    <row r="206" spans="1:7" x14ac:dyDescent="0.3">
      <c r="A206" s="43" t="s">
        <v>433</v>
      </c>
      <c r="B206" s="20" t="s">
        <v>67</v>
      </c>
      <c r="C206" s="3" t="s">
        <v>73</v>
      </c>
      <c r="D206" s="6" t="s">
        <v>457</v>
      </c>
      <c r="E206" s="9" t="s">
        <v>458</v>
      </c>
      <c r="F206" s="10" t="s">
        <v>23</v>
      </c>
      <c r="G206" s="123">
        <v>0</v>
      </c>
    </row>
    <row r="207" spans="1:7" x14ac:dyDescent="0.3">
      <c r="A207" s="43" t="s">
        <v>438</v>
      </c>
      <c r="B207" s="20" t="s">
        <v>66</v>
      </c>
      <c r="C207" s="3" t="s">
        <v>200</v>
      </c>
      <c r="D207" s="6" t="s">
        <v>479</v>
      </c>
      <c r="E207" s="9" t="s">
        <v>480</v>
      </c>
      <c r="F207" s="10" t="s">
        <v>34</v>
      </c>
      <c r="G207" s="123">
        <v>0</v>
      </c>
    </row>
    <row r="208" spans="1:7" x14ac:dyDescent="0.3">
      <c r="A208" s="43" t="s">
        <v>210</v>
      </c>
      <c r="B208" s="20" t="s">
        <v>67</v>
      </c>
      <c r="C208" s="3" t="s">
        <v>72</v>
      </c>
      <c r="D208" s="6">
        <v>44573</v>
      </c>
      <c r="E208" s="9" t="s">
        <v>228</v>
      </c>
      <c r="F208" s="10" t="s">
        <v>22</v>
      </c>
      <c r="G208" s="123">
        <v>0</v>
      </c>
    </row>
    <row r="209" spans="1:7" x14ac:dyDescent="0.3">
      <c r="A209" s="41" t="s">
        <v>156</v>
      </c>
      <c r="B209" s="3" t="s">
        <v>66</v>
      </c>
      <c r="C209" s="3" t="s">
        <v>200</v>
      </c>
      <c r="D209" s="96">
        <v>44472</v>
      </c>
      <c r="E209" s="107" t="s">
        <v>178</v>
      </c>
      <c r="F209" s="5" t="s">
        <v>34</v>
      </c>
      <c r="G209" s="123">
        <v>0</v>
      </c>
    </row>
    <row r="210" spans="1:7" ht="28.8" x14ac:dyDescent="0.3">
      <c r="A210" s="63" t="s">
        <v>652</v>
      </c>
      <c r="B210" s="20" t="s">
        <v>66</v>
      </c>
      <c r="C210" s="3" t="s">
        <v>686</v>
      </c>
      <c r="D210" s="47">
        <v>44584</v>
      </c>
      <c r="E210" s="48" t="s">
        <v>668</v>
      </c>
      <c r="F210" s="46" t="s">
        <v>22</v>
      </c>
      <c r="G210" s="123">
        <v>0</v>
      </c>
    </row>
    <row r="211" spans="1:7" x14ac:dyDescent="0.3">
      <c r="A211" s="43" t="s">
        <v>282</v>
      </c>
      <c r="B211" s="20" t="s">
        <v>66</v>
      </c>
      <c r="C211" s="3" t="s">
        <v>272</v>
      </c>
      <c r="D211" s="6">
        <v>43482</v>
      </c>
      <c r="E211" s="9" t="s">
        <v>257</v>
      </c>
      <c r="F211" s="10" t="s">
        <v>26</v>
      </c>
      <c r="G211" s="123">
        <v>0</v>
      </c>
    </row>
    <row r="212" spans="1:7" x14ac:dyDescent="0.3">
      <c r="A212" s="88" t="s">
        <v>840</v>
      </c>
      <c r="B212" s="57" t="s">
        <v>67</v>
      </c>
      <c r="C212" s="3" t="s">
        <v>517</v>
      </c>
      <c r="D212" s="79">
        <v>44715</v>
      </c>
      <c r="E212" s="108" t="s">
        <v>848</v>
      </c>
      <c r="F212" s="78" t="s">
        <v>22</v>
      </c>
      <c r="G212" s="123">
        <v>0</v>
      </c>
    </row>
    <row r="213" spans="1:7" x14ac:dyDescent="0.3">
      <c r="A213" s="80" t="s">
        <v>800</v>
      </c>
      <c r="B213" s="20" t="s">
        <v>66</v>
      </c>
      <c r="C213" s="3" t="s">
        <v>820</v>
      </c>
      <c r="D213" s="47">
        <v>44635</v>
      </c>
      <c r="E213" s="48" t="s">
        <v>896</v>
      </c>
      <c r="F213" s="46" t="s">
        <v>34</v>
      </c>
      <c r="G213" s="123">
        <v>0</v>
      </c>
    </row>
    <row r="214" spans="1:7" ht="28.8" x14ac:dyDescent="0.3">
      <c r="A214" s="63" t="s">
        <v>648</v>
      </c>
      <c r="B214" s="20" t="s">
        <v>67</v>
      </c>
      <c r="C214" s="3" t="s">
        <v>686</v>
      </c>
      <c r="D214" s="47">
        <v>44584</v>
      </c>
      <c r="E214" s="48" t="s">
        <v>659</v>
      </c>
      <c r="F214" s="46" t="s">
        <v>22</v>
      </c>
      <c r="G214" s="123">
        <v>0</v>
      </c>
    </row>
    <row r="215" spans="1:7" ht="28.8" x14ac:dyDescent="0.3">
      <c r="A215" s="86" t="s">
        <v>653</v>
      </c>
      <c r="B215" s="20" t="s">
        <v>66</v>
      </c>
      <c r="C215" s="3" t="s">
        <v>686</v>
      </c>
      <c r="D215" s="79">
        <v>44584</v>
      </c>
      <c r="E215" s="108" t="s">
        <v>669</v>
      </c>
      <c r="F215" s="78" t="s">
        <v>22</v>
      </c>
      <c r="G215" s="123">
        <v>0</v>
      </c>
    </row>
    <row r="216" spans="1:7" x14ac:dyDescent="0.3">
      <c r="A216" s="90" t="s">
        <v>763</v>
      </c>
      <c r="B216" s="20" t="s">
        <v>66</v>
      </c>
      <c r="C216" s="3"/>
      <c r="D216" s="101">
        <v>44098</v>
      </c>
      <c r="E216" s="95">
        <v>6091152</v>
      </c>
      <c r="F216" s="95" t="s">
        <v>24</v>
      </c>
      <c r="G216" s="123">
        <v>0</v>
      </c>
    </row>
    <row r="217" spans="1:7" x14ac:dyDescent="0.3">
      <c r="A217" s="43" t="s">
        <v>269</v>
      </c>
      <c r="B217" s="20" t="s">
        <v>67</v>
      </c>
      <c r="C217" s="3" t="s">
        <v>72</v>
      </c>
      <c r="D217" s="6">
        <v>42678</v>
      </c>
      <c r="E217" s="9" t="s">
        <v>56</v>
      </c>
      <c r="F217" s="10" t="s">
        <v>27</v>
      </c>
      <c r="G217" s="123">
        <v>0</v>
      </c>
    </row>
    <row r="218" spans="1:7" x14ac:dyDescent="0.3">
      <c r="A218" s="63" t="s">
        <v>657</v>
      </c>
      <c r="B218" s="20" t="s">
        <v>66</v>
      </c>
      <c r="C218" s="3" t="s">
        <v>91</v>
      </c>
      <c r="D218" s="47">
        <v>44277</v>
      </c>
      <c r="E218" s="48" t="s">
        <v>675</v>
      </c>
      <c r="F218" s="46" t="s">
        <v>35</v>
      </c>
      <c r="G218" s="123">
        <v>0</v>
      </c>
    </row>
    <row r="219" spans="1:7" x14ac:dyDescent="0.3">
      <c r="A219" s="40" t="s">
        <v>444</v>
      </c>
      <c r="B219" s="20" t="s">
        <v>66</v>
      </c>
      <c r="C219" s="3" t="s">
        <v>200</v>
      </c>
      <c r="D219" s="24" t="s">
        <v>495</v>
      </c>
      <c r="E219" s="25" t="s">
        <v>496</v>
      </c>
      <c r="F219" s="3" t="s">
        <v>26</v>
      </c>
      <c r="G219" s="123">
        <v>0</v>
      </c>
    </row>
    <row r="220" spans="1:7" x14ac:dyDescent="0.3">
      <c r="A220" s="43" t="s">
        <v>190</v>
      </c>
      <c r="B220" s="3" t="s">
        <v>67</v>
      </c>
      <c r="C220" s="3" t="s">
        <v>191</v>
      </c>
      <c r="D220" s="6">
        <v>44502</v>
      </c>
      <c r="E220" s="9" t="s">
        <v>143</v>
      </c>
      <c r="F220" s="10" t="s">
        <v>22</v>
      </c>
      <c r="G220" s="123">
        <v>0</v>
      </c>
    </row>
    <row r="221" spans="1:7" x14ac:dyDescent="0.3">
      <c r="A221" s="43" t="s">
        <v>268</v>
      </c>
      <c r="B221" s="20" t="s">
        <v>67</v>
      </c>
      <c r="C221" s="3"/>
      <c r="D221" s="6">
        <v>43537</v>
      </c>
      <c r="E221" s="9" t="s">
        <v>237</v>
      </c>
      <c r="F221" s="10" t="s">
        <v>27</v>
      </c>
      <c r="G221" s="123">
        <v>0</v>
      </c>
    </row>
    <row r="222" spans="1:7" x14ac:dyDescent="0.3">
      <c r="A222" s="43" t="s">
        <v>384</v>
      </c>
      <c r="B222" s="20" t="s">
        <v>66</v>
      </c>
      <c r="C222" s="3" t="s">
        <v>381</v>
      </c>
      <c r="D222" s="6">
        <v>43540</v>
      </c>
      <c r="E222" s="9" t="s">
        <v>371</v>
      </c>
      <c r="F222" s="10" t="s">
        <v>26</v>
      </c>
      <c r="G222" s="123">
        <v>0</v>
      </c>
    </row>
    <row r="223" spans="1:7" x14ac:dyDescent="0.3">
      <c r="A223" s="43" t="s">
        <v>377</v>
      </c>
      <c r="B223" s="20" t="s">
        <v>67</v>
      </c>
      <c r="C223" s="3" t="s">
        <v>376</v>
      </c>
      <c r="D223" s="6">
        <v>43799</v>
      </c>
      <c r="E223" s="9" t="s">
        <v>363</v>
      </c>
      <c r="F223" s="10" t="s">
        <v>26</v>
      </c>
      <c r="G223" s="123">
        <v>0</v>
      </c>
    </row>
    <row r="224" spans="1:7" x14ac:dyDescent="0.3">
      <c r="A224" s="43" t="s">
        <v>358</v>
      </c>
      <c r="B224" s="20" t="s">
        <v>66</v>
      </c>
      <c r="C224" s="3" t="s">
        <v>381</v>
      </c>
      <c r="D224" s="6">
        <v>44280</v>
      </c>
      <c r="E224" s="9" t="s">
        <v>369</v>
      </c>
      <c r="F224" s="10" t="s">
        <v>23</v>
      </c>
      <c r="G224" s="123">
        <v>0</v>
      </c>
    </row>
    <row r="225" spans="1:7" x14ac:dyDescent="0.3">
      <c r="A225" s="43" t="s">
        <v>356</v>
      </c>
      <c r="B225" s="20" t="s">
        <v>67</v>
      </c>
      <c r="C225" s="3" t="s">
        <v>376</v>
      </c>
      <c r="D225" s="6">
        <v>42122</v>
      </c>
      <c r="E225" s="9" t="s">
        <v>364</v>
      </c>
      <c r="F225" s="10" t="s">
        <v>26</v>
      </c>
      <c r="G225" s="123">
        <v>0</v>
      </c>
    </row>
    <row r="226" spans="1:7" x14ac:dyDescent="0.3">
      <c r="A226" s="64" t="s">
        <v>720</v>
      </c>
      <c r="B226" s="20" t="s">
        <v>66</v>
      </c>
      <c r="C226" s="3" t="s">
        <v>736</v>
      </c>
      <c r="D226" s="56">
        <v>44658</v>
      </c>
      <c r="E226" s="49" t="s">
        <v>726</v>
      </c>
      <c r="F226" s="49" t="s">
        <v>22</v>
      </c>
      <c r="G226" s="123">
        <v>0</v>
      </c>
    </row>
    <row r="227" spans="1:7" x14ac:dyDescent="0.3">
      <c r="A227" s="93" t="s">
        <v>589</v>
      </c>
      <c r="B227" s="20" t="s">
        <v>67</v>
      </c>
      <c r="C227" s="3" t="s">
        <v>974</v>
      </c>
      <c r="D227" s="6">
        <v>43405</v>
      </c>
      <c r="E227" s="95">
        <v>5455003</v>
      </c>
      <c r="F227" s="95" t="s">
        <v>53</v>
      </c>
      <c r="G227" s="123">
        <v>0</v>
      </c>
    </row>
    <row r="228" spans="1:7" x14ac:dyDescent="0.3">
      <c r="A228" s="43" t="s">
        <v>110</v>
      </c>
      <c r="B228" s="20" t="s">
        <v>66</v>
      </c>
      <c r="C228" s="3" t="s">
        <v>111</v>
      </c>
      <c r="D228" s="47">
        <v>44242</v>
      </c>
      <c r="E228" s="48" t="s">
        <v>255</v>
      </c>
      <c r="F228" s="46" t="s">
        <v>24</v>
      </c>
      <c r="G228" s="123">
        <v>0</v>
      </c>
    </row>
    <row r="229" spans="1:7" x14ac:dyDescent="0.3">
      <c r="A229" s="80" t="s">
        <v>876</v>
      </c>
      <c r="B229" s="20" t="s">
        <v>66</v>
      </c>
      <c r="C229" s="3" t="s">
        <v>84</v>
      </c>
      <c r="D229" s="47">
        <v>44713</v>
      </c>
      <c r="E229" s="48" t="s">
        <v>893</v>
      </c>
      <c r="F229" s="46" t="s">
        <v>22</v>
      </c>
      <c r="G229" s="123">
        <v>0</v>
      </c>
    </row>
    <row r="230" spans="1:7" x14ac:dyDescent="0.3">
      <c r="A230" s="80" t="s">
        <v>877</v>
      </c>
      <c r="B230" s="20" t="s">
        <v>66</v>
      </c>
      <c r="C230" s="3" t="s">
        <v>84</v>
      </c>
      <c r="D230" s="47">
        <v>44713</v>
      </c>
      <c r="E230" s="48" t="s">
        <v>894</v>
      </c>
      <c r="F230" s="46" t="s">
        <v>22</v>
      </c>
      <c r="G230" s="123">
        <v>0</v>
      </c>
    </row>
    <row r="231" spans="1:7" x14ac:dyDescent="0.3">
      <c r="A231" s="90" t="s">
        <v>761</v>
      </c>
      <c r="B231" s="57" t="s">
        <v>67</v>
      </c>
      <c r="C231" s="3" t="s">
        <v>84</v>
      </c>
      <c r="D231" s="101">
        <v>42456</v>
      </c>
      <c r="E231" s="95">
        <v>5687877</v>
      </c>
      <c r="F231" s="95" t="s">
        <v>26</v>
      </c>
      <c r="G231" s="123">
        <v>0</v>
      </c>
    </row>
    <row r="232" spans="1:7" x14ac:dyDescent="0.3">
      <c r="A232" s="63" t="s">
        <v>694</v>
      </c>
      <c r="B232" s="20" t="s">
        <v>66</v>
      </c>
      <c r="C232" s="3" t="s">
        <v>84</v>
      </c>
      <c r="D232" s="47">
        <v>44489</v>
      </c>
      <c r="E232" s="48" t="s">
        <v>670</v>
      </c>
      <c r="F232" s="46" t="s">
        <v>34</v>
      </c>
      <c r="G232" s="123">
        <v>0</v>
      </c>
    </row>
    <row r="233" spans="1:7" x14ac:dyDescent="0.3">
      <c r="A233" s="63" t="s">
        <v>693</v>
      </c>
      <c r="B233" s="20" t="s">
        <v>66</v>
      </c>
      <c r="C233" s="3" t="s">
        <v>84</v>
      </c>
      <c r="D233" s="47">
        <v>44607</v>
      </c>
      <c r="E233" s="48" t="s">
        <v>667</v>
      </c>
      <c r="F233" s="46" t="s">
        <v>22</v>
      </c>
      <c r="G233" s="123">
        <v>0</v>
      </c>
    </row>
    <row r="234" spans="1:7" x14ac:dyDescent="0.3">
      <c r="A234" s="40" t="s">
        <v>348</v>
      </c>
      <c r="B234" s="20" t="s">
        <v>66</v>
      </c>
      <c r="C234" s="3" t="s">
        <v>84</v>
      </c>
      <c r="D234" s="24">
        <v>44607</v>
      </c>
      <c r="E234" s="25" t="s">
        <v>335</v>
      </c>
      <c r="F234" s="3" t="s">
        <v>22</v>
      </c>
      <c r="G234" s="123">
        <v>0</v>
      </c>
    </row>
    <row r="235" spans="1:7" x14ac:dyDescent="0.3">
      <c r="A235" s="42" t="s">
        <v>294</v>
      </c>
      <c r="B235" s="20" t="s">
        <v>66</v>
      </c>
      <c r="C235" s="3" t="s">
        <v>84</v>
      </c>
      <c r="D235" s="17">
        <v>43233</v>
      </c>
      <c r="E235" s="18" t="s">
        <v>306</v>
      </c>
      <c r="F235" s="19" t="s">
        <v>26</v>
      </c>
      <c r="G235" s="123">
        <v>0</v>
      </c>
    </row>
    <row r="236" spans="1:7" x14ac:dyDescent="0.3">
      <c r="A236" s="66" t="s">
        <v>769</v>
      </c>
      <c r="B236" s="57" t="s">
        <v>67</v>
      </c>
      <c r="C236" s="3" t="s">
        <v>792</v>
      </c>
      <c r="D236" s="61">
        <v>44667</v>
      </c>
      <c r="E236" s="62" t="s">
        <v>778</v>
      </c>
      <c r="F236" s="60" t="s">
        <v>22</v>
      </c>
      <c r="G236" s="123">
        <v>0</v>
      </c>
    </row>
    <row r="237" spans="1:7" x14ac:dyDescent="0.3">
      <c r="A237" s="66" t="s">
        <v>774</v>
      </c>
      <c r="B237" s="20" t="s">
        <v>66</v>
      </c>
      <c r="C237" s="3" t="s">
        <v>792</v>
      </c>
      <c r="D237" s="61">
        <v>44667</v>
      </c>
      <c r="E237" s="62" t="s">
        <v>784</v>
      </c>
      <c r="F237" s="60" t="s">
        <v>22</v>
      </c>
      <c r="G237" s="123">
        <v>0</v>
      </c>
    </row>
    <row r="238" spans="1:7" x14ac:dyDescent="0.3">
      <c r="A238" s="42" t="s">
        <v>104</v>
      </c>
      <c r="B238" s="3" t="s">
        <v>67</v>
      </c>
      <c r="C238" s="3"/>
      <c r="D238" s="17">
        <v>43849</v>
      </c>
      <c r="E238" s="18" t="s">
        <v>106</v>
      </c>
      <c r="F238" s="19" t="s">
        <v>26</v>
      </c>
      <c r="G238" s="123">
        <v>0</v>
      </c>
    </row>
    <row r="239" spans="1:7" x14ac:dyDescent="0.3">
      <c r="A239" s="91" t="s">
        <v>799</v>
      </c>
      <c r="B239" s="57" t="s">
        <v>67</v>
      </c>
      <c r="C239" s="3" t="s">
        <v>264</v>
      </c>
      <c r="D239" s="106" t="s">
        <v>808</v>
      </c>
      <c r="E239" s="95" t="s">
        <v>809</v>
      </c>
      <c r="F239" s="95" t="s">
        <v>26</v>
      </c>
      <c r="G239" s="123">
        <v>0</v>
      </c>
    </row>
    <row r="240" spans="1:7" x14ac:dyDescent="0.3">
      <c r="A240" s="80" t="s">
        <v>842</v>
      </c>
      <c r="B240" s="57" t="s">
        <v>67</v>
      </c>
      <c r="C240" s="3" t="s">
        <v>344</v>
      </c>
      <c r="D240" s="47">
        <v>44300</v>
      </c>
      <c r="E240" s="48" t="s">
        <v>850</v>
      </c>
      <c r="F240" s="46" t="s">
        <v>24</v>
      </c>
      <c r="G240" s="123">
        <v>0</v>
      </c>
    </row>
    <row r="241" spans="1:7" x14ac:dyDescent="0.3">
      <c r="A241" s="86" t="s">
        <v>707</v>
      </c>
      <c r="B241" s="20" t="s">
        <v>66</v>
      </c>
      <c r="C241" s="3" t="s">
        <v>525</v>
      </c>
      <c r="D241" s="79">
        <v>43559</v>
      </c>
      <c r="E241" s="108" t="s">
        <v>683</v>
      </c>
      <c r="F241" s="78" t="s">
        <v>27</v>
      </c>
      <c r="G241" s="123">
        <v>0</v>
      </c>
    </row>
    <row r="242" spans="1:7" x14ac:dyDescent="0.3">
      <c r="A242" s="75" t="s">
        <v>217</v>
      </c>
      <c r="B242" s="20" t="s">
        <v>66</v>
      </c>
      <c r="C242" s="3" t="s">
        <v>272</v>
      </c>
      <c r="D242" s="118">
        <v>44588</v>
      </c>
      <c r="E242" s="62" t="s">
        <v>240</v>
      </c>
      <c r="F242" s="60" t="s">
        <v>34</v>
      </c>
      <c r="G242" s="124">
        <v>0</v>
      </c>
    </row>
    <row r="243" spans="1:7" x14ac:dyDescent="0.3">
      <c r="A243" s="43" t="s">
        <v>218</v>
      </c>
      <c r="B243" s="20" t="s">
        <v>66</v>
      </c>
      <c r="C243" s="3" t="s">
        <v>272</v>
      </c>
      <c r="D243" s="6">
        <v>44588</v>
      </c>
      <c r="E243" s="9" t="s">
        <v>241</v>
      </c>
      <c r="F243" s="10" t="s">
        <v>22</v>
      </c>
      <c r="G243" s="123">
        <v>0</v>
      </c>
    </row>
    <row r="244" spans="1:7" x14ac:dyDescent="0.3">
      <c r="A244" s="88" t="s">
        <v>841</v>
      </c>
      <c r="B244" s="57" t="s">
        <v>67</v>
      </c>
      <c r="C244" s="3" t="s">
        <v>521</v>
      </c>
      <c r="D244" s="79">
        <v>44639</v>
      </c>
      <c r="E244" s="108" t="s">
        <v>849</v>
      </c>
      <c r="F244" s="78" t="s">
        <v>22</v>
      </c>
      <c r="G244" s="123">
        <v>0</v>
      </c>
    </row>
    <row r="245" spans="1:7" x14ac:dyDescent="0.3">
      <c r="A245" s="43" t="s">
        <v>441</v>
      </c>
      <c r="B245" s="20" t="s">
        <v>66</v>
      </c>
      <c r="C245" s="3" t="s">
        <v>524</v>
      </c>
      <c r="D245" s="6" t="s">
        <v>486</v>
      </c>
      <c r="E245" s="9" t="s">
        <v>487</v>
      </c>
      <c r="F245" s="10" t="s">
        <v>23</v>
      </c>
      <c r="G245" s="123">
        <v>0</v>
      </c>
    </row>
    <row r="246" spans="1:7" x14ac:dyDescent="0.3">
      <c r="A246" s="63" t="s">
        <v>699</v>
      </c>
      <c r="B246" s="20" t="s">
        <v>66</v>
      </c>
      <c r="C246" s="3" t="s">
        <v>700</v>
      </c>
      <c r="D246" s="47">
        <v>43491</v>
      </c>
      <c r="E246" s="48" t="s">
        <v>678</v>
      </c>
      <c r="F246" s="46" t="s">
        <v>26</v>
      </c>
      <c r="G246" s="123">
        <v>0</v>
      </c>
    </row>
    <row r="247" spans="1:7" x14ac:dyDescent="0.3">
      <c r="A247" s="80" t="s">
        <v>921</v>
      </c>
      <c r="B247" s="20" t="s">
        <v>67</v>
      </c>
      <c r="C247" s="3" t="s">
        <v>928</v>
      </c>
      <c r="D247" s="47">
        <v>43850</v>
      </c>
      <c r="E247" s="48" t="s">
        <v>924</v>
      </c>
      <c r="F247" s="46" t="s">
        <v>26</v>
      </c>
      <c r="G247" s="123">
        <v>0</v>
      </c>
    </row>
    <row r="248" spans="1:7" x14ac:dyDescent="0.3">
      <c r="A248" s="40" t="s">
        <v>223</v>
      </c>
      <c r="B248" s="20" t="s">
        <v>66</v>
      </c>
      <c r="C248" s="3" t="s">
        <v>276</v>
      </c>
      <c r="D248" s="24">
        <v>44432</v>
      </c>
      <c r="E248" s="25" t="s">
        <v>249</v>
      </c>
      <c r="F248" s="3" t="s">
        <v>23</v>
      </c>
      <c r="G248" s="123">
        <v>0</v>
      </c>
    </row>
    <row r="249" spans="1:7" x14ac:dyDescent="0.3">
      <c r="A249" s="85" t="s">
        <v>944</v>
      </c>
      <c r="B249" s="20" t="s">
        <v>66</v>
      </c>
      <c r="C249" s="3" t="s">
        <v>573</v>
      </c>
      <c r="D249" s="79">
        <v>44489</v>
      </c>
      <c r="E249" s="108" t="s">
        <v>938</v>
      </c>
      <c r="F249" s="78" t="s">
        <v>35</v>
      </c>
      <c r="G249" s="123">
        <v>0</v>
      </c>
    </row>
    <row r="250" spans="1:7" x14ac:dyDescent="0.3">
      <c r="A250" s="87" t="s">
        <v>943</v>
      </c>
      <c r="B250" s="20" t="s">
        <v>66</v>
      </c>
      <c r="C250" s="3" t="s">
        <v>697</v>
      </c>
      <c r="D250" s="79">
        <v>44631</v>
      </c>
      <c r="E250" s="108" t="s">
        <v>936</v>
      </c>
      <c r="F250" s="78" t="s">
        <v>34</v>
      </c>
      <c r="G250" s="123">
        <v>0</v>
      </c>
    </row>
    <row r="251" spans="1:7" x14ac:dyDescent="0.3">
      <c r="A251" s="87" t="s">
        <v>912</v>
      </c>
      <c r="B251" s="20" t="s">
        <v>66</v>
      </c>
      <c r="C251" s="3" t="s">
        <v>697</v>
      </c>
      <c r="D251" s="79">
        <v>44666</v>
      </c>
      <c r="E251" s="108" t="s">
        <v>891</v>
      </c>
      <c r="F251" s="78" t="s">
        <v>22</v>
      </c>
      <c r="G251" s="123">
        <v>0</v>
      </c>
    </row>
    <row r="252" spans="1:7" x14ac:dyDescent="0.3">
      <c r="A252" s="87" t="s">
        <v>922</v>
      </c>
      <c r="B252" s="20" t="s">
        <v>67</v>
      </c>
      <c r="C252" s="3" t="s">
        <v>44</v>
      </c>
      <c r="D252" s="79">
        <v>43878</v>
      </c>
      <c r="E252" s="108" t="s">
        <v>925</v>
      </c>
      <c r="F252" s="78" t="s">
        <v>26</v>
      </c>
      <c r="G252" s="123">
        <v>0</v>
      </c>
    </row>
    <row r="253" spans="1:7" x14ac:dyDescent="0.3">
      <c r="A253" s="85" t="s">
        <v>580</v>
      </c>
      <c r="B253" s="20" t="s">
        <v>66</v>
      </c>
      <c r="C253" s="3" t="s">
        <v>581</v>
      </c>
      <c r="D253" s="24">
        <v>44157</v>
      </c>
      <c r="E253" s="25" t="s">
        <v>558</v>
      </c>
      <c r="F253" s="3" t="s">
        <v>24</v>
      </c>
      <c r="G253" s="123">
        <v>0</v>
      </c>
    </row>
    <row r="254" spans="1:7" x14ac:dyDescent="0.3">
      <c r="A254" s="87" t="s">
        <v>567</v>
      </c>
      <c r="B254" s="20" t="s">
        <v>67</v>
      </c>
      <c r="C254" s="3" t="s">
        <v>581</v>
      </c>
      <c r="D254" s="79">
        <v>44583</v>
      </c>
      <c r="E254" s="108" t="s">
        <v>546</v>
      </c>
      <c r="F254" s="78" t="s">
        <v>23</v>
      </c>
      <c r="G254" s="123">
        <v>0</v>
      </c>
    </row>
    <row r="255" spans="1:7" x14ac:dyDescent="0.3">
      <c r="A255" s="114" t="s">
        <v>801</v>
      </c>
      <c r="B255" s="20" t="s">
        <v>66</v>
      </c>
      <c r="C255" s="3" t="s">
        <v>819</v>
      </c>
      <c r="D255" s="98" t="s">
        <v>803</v>
      </c>
      <c r="E255" s="20" t="s">
        <v>811</v>
      </c>
      <c r="F255" s="20" t="s">
        <v>22</v>
      </c>
      <c r="G255" s="123">
        <v>0</v>
      </c>
    </row>
    <row r="256" spans="1:7" x14ac:dyDescent="0.3">
      <c r="A256" s="69" t="s">
        <v>797</v>
      </c>
      <c r="B256" s="57" t="s">
        <v>67</v>
      </c>
      <c r="C256" s="3" t="s">
        <v>819</v>
      </c>
      <c r="D256" s="98" t="s">
        <v>803</v>
      </c>
      <c r="E256" s="20" t="s">
        <v>804</v>
      </c>
      <c r="F256" s="20" t="s">
        <v>22</v>
      </c>
      <c r="G256" s="123">
        <v>0</v>
      </c>
    </row>
    <row r="257" spans="1:7" x14ac:dyDescent="0.3">
      <c r="A257" s="87" t="s">
        <v>915</v>
      </c>
      <c r="B257" s="20" t="s">
        <v>66</v>
      </c>
      <c r="C257" s="3" t="s">
        <v>117</v>
      </c>
      <c r="D257" s="79">
        <v>44308</v>
      </c>
      <c r="E257" s="108" t="s">
        <v>901</v>
      </c>
      <c r="F257" s="78" t="s">
        <v>24</v>
      </c>
      <c r="G257" s="123">
        <v>0</v>
      </c>
    </row>
    <row r="258" spans="1:7" x14ac:dyDescent="0.3">
      <c r="A258" s="115" t="s">
        <v>718</v>
      </c>
      <c r="B258" s="20" t="s">
        <v>67</v>
      </c>
      <c r="C258" s="3"/>
      <c r="D258" s="56">
        <v>43814</v>
      </c>
      <c r="E258" s="49">
        <v>5862074</v>
      </c>
      <c r="F258" s="49" t="s">
        <v>26</v>
      </c>
      <c r="G258" s="123">
        <v>0</v>
      </c>
    </row>
    <row r="259" spans="1:7" x14ac:dyDescent="0.3">
      <c r="A259" s="45" t="s">
        <v>195</v>
      </c>
      <c r="B259" s="3" t="s">
        <v>67</v>
      </c>
      <c r="C259" s="3" t="s">
        <v>193</v>
      </c>
      <c r="D259" s="96">
        <v>43400</v>
      </c>
      <c r="E259" s="107" t="s">
        <v>172</v>
      </c>
      <c r="F259" s="5" t="s">
        <v>26</v>
      </c>
      <c r="G259" s="123">
        <v>0</v>
      </c>
    </row>
    <row r="260" spans="1:7" x14ac:dyDescent="0.3">
      <c r="A260" s="42" t="s">
        <v>206</v>
      </c>
      <c r="B260" s="3" t="s">
        <v>66</v>
      </c>
      <c r="C260" s="3" t="s">
        <v>193</v>
      </c>
      <c r="D260" s="17">
        <v>43737</v>
      </c>
      <c r="E260" s="18" t="s">
        <v>186</v>
      </c>
      <c r="F260" s="19" t="s">
        <v>26</v>
      </c>
      <c r="G260" s="123">
        <v>0</v>
      </c>
    </row>
    <row r="261" spans="1:7" x14ac:dyDescent="0.3">
      <c r="A261" s="41" t="s">
        <v>157</v>
      </c>
      <c r="B261" s="3" t="s">
        <v>66</v>
      </c>
      <c r="C261" s="3" t="s">
        <v>203</v>
      </c>
      <c r="D261" s="96">
        <v>44396</v>
      </c>
      <c r="E261" s="107" t="s">
        <v>181</v>
      </c>
      <c r="F261" s="5" t="s">
        <v>23</v>
      </c>
      <c r="G261" s="123">
        <v>0</v>
      </c>
    </row>
    <row r="262" spans="1:7" x14ac:dyDescent="0.3">
      <c r="A262" s="42" t="s">
        <v>152</v>
      </c>
      <c r="B262" s="3" t="s">
        <v>67</v>
      </c>
      <c r="C262" s="3" t="s">
        <v>193</v>
      </c>
      <c r="D262" s="17">
        <v>44396</v>
      </c>
      <c r="E262" s="18" t="s">
        <v>166</v>
      </c>
      <c r="F262" s="19" t="s">
        <v>23</v>
      </c>
      <c r="G262" s="123">
        <v>0</v>
      </c>
    </row>
    <row r="263" spans="1:7" x14ac:dyDescent="0.3">
      <c r="A263" s="43" t="s">
        <v>445</v>
      </c>
      <c r="B263" s="20" t="s">
        <v>66</v>
      </c>
      <c r="C263" s="3" t="s">
        <v>193</v>
      </c>
      <c r="D263" s="6" t="s">
        <v>465</v>
      </c>
      <c r="E263" s="9" t="s">
        <v>497</v>
      </c>
      <c r="F263" s="10" t="s">
        <v>26</v>
      </c>
      <c r="G263" s="123">
        <v>0</v>
      </c>
    </row>
    <row r="264" spans="1:7" x14ac:dyDescent="0.3">
      <c r="A264" s="40" t="s">
        <v>446</v>
      </c>
      <c r="B264" s="20" t="s">
        <v>66</v>
      </c>
      <c r="C264" s="3" t="s">
        <v>193</v>
      </c>
      <c r="D264" s="24" t="s">
        <v>465</v>
      </c>
      <c r="E264" s="25" t="s">
        <v>498</v>
      </c>
      <c r="F264" s="3" t="s">
        <v>26</v>
      </c>
      <c r="G264" s="123">
        <v>0</v>
      </c>
    </row>
    <row r="265" spans="1:7" x14ac:dyDescent="0.3">
      <c r="A265" s="113" t="s">
        <v>760</v>
      </c>
      <c r="B265" s="57" t="s">
        <v>67</v>
      </c>
      <c r="C265" s="58"/>
      <c r="D265" s="101">
        <v>44242</v>
      </c>
      <c r="E265" s="120" t="s">
        <v>765</v>
      </c>
      <c r="F265" s="95" t="s">
        <v>22</v>
      </c>
      <c r="G265" s="123">
        <v>0</v>
      </c>
    </row>
    <row r="266" spans="1:7" x14ac:dyDescent="0.3">
      <c r="A266" s="43" t="s">
        <v>280</v>
      </c>
      <c r="B266" s="20" t="s">
        <v>66</v>
      </c>
      <c r="C266" s="3" t="s">
        <v>44</v>
      </c>
      <c r="D266" s="6">
        <v>44023</v>
      </c>
      <c r="E266" s="9" t="s">
        <v>58</v>
      </c>
      <c r="F266" s="10" t="s">
        <v>24</v>
      </c>
      <c r="G266" s="123">
        <v>0</v>
      </c>
    </row>
    <row r="267" spans="1:7" x14ac:dyDescent="0.3">
      <c r="A267" s="90" t="s">
        <v>767</v>
      </c>
      <c r="B267" s="57" t="s">
        <v>67</v>
      </c>
      <c r="C267" s="3" t="s">
        <v>768</v>
      </c>
      <c r="D267" s="101">
        <v>43389</v>
      </c>
      <c r="E267" s="95">
        <v>4891145</v>
      </c>
      <c r="F267" s="95" t="s">
        <v>27</v>
      </c>
      <c r="G267" s="123">
        <v>0</v>
      </c>
    </row>
    <row r="268" spans="1:7" x14ac:dyDescent="0.3">
      <c r="A268" s="40" t="s">
        <v>398</v>
      </c>
      <c r="B268" s="20" t="s">
        <v>66</v>
      </c>
      <c r="C268" s="3" t="s">
        <v>41</v>
      </c>
      <c r="D268" s="3" t="s">
        <v>420</v>
      </c>
      <c r="E268" s="3">
        <v>5886822</v>
      </c>
      <c r="F268" s="3" t="s">
        <v>26</v>
      </c>
      <c r="G268" s="123">
        <v>0</v>
      </c>
    </row>
    <row r="269" spans="1:7" x14ac:dyDescent="0.3">
      <c r="A269" s="88" t="s">
        <v>845</v>
      </c>
      <c r="B269" s="57" t="s">
        <v>67</v>
      </c>
      <c r="C269" s="3" t="s">
        <v>41</v>
      </c>
      <c r="D269" s="47">
        <v>41835</v>
      </c>
      <c r="E269" s="108" t="s">
        <v>855</v>
      </c>
      <c r="F269" s="78" t="s">
        <v>39</v>
      </c>
      <c r="G269" s="123">
        <v>0</v>
      </c>
    </row>
    <row r="270" spans="1:7" x14ac:dyDescent="0.3">
      <c r="A270" s="86" t="s">
        <v>690</v>
      </c>
      <c r="B270" s="20" t="s">
        <v>67</v>
      </c>
      <c r="C270" s="3" t="s">
        <v>41</v>
      </c>
      <c r="D270" s="47">
        <v>42075</v>
      </c>
      <c r="E270" s="108" t="s">
        <v>665</v>
      </c>
      <c r="F270" s="78" t="s">
        <v>26</v>
      </c>
      <c r="G270" s="123">
        <v>0</v>
      </c>
    </row>
    <row r="271" spans="1:7" x14ac:dyDescent="0.3">
      <c r="A271" s="40" t="s">
        <v>434</v>
      </c>
      <c r="B271" s="20" t="s">
        <v>67</v>
      </c>
      <c r="C271" s="3" t="s">
        <v>41</v>
      </c>
      <c r="D271" s="6" t="s">
        <v>466</v>
      </c>
      <c r="E271" s="25" t="s">
        <v>467</v>
      </c>
      <c r="F271" s="3" t="s">
        <v>26</v>
      </c>
      <c r="G271" s="123">
        <v>0</v>
      </c>
    </row>
    <row r="272" spans="1:7" x14ac:dyDescent="0.3">
      <c r="A272" s="40" t="s">
        <v>755</v>
      </c>
      <c r="B272" s="20" t="s">
        <v>67</v>
      </c>
      <c r="C272" s="3" t="s">
        <v>698</v>
      </c>
      <c r="D272" s="117">
        <v>42757</v>
      </c>
      <c r="E272" s="20">
        <v>2927704</v>
      </c>
      <c r="F272" s="20" t="s">
        <v>39</v>
      </c>
      <c r="G272" s="123">
        <v>0</v>
      </c>
    </row>
    <row r="273" spans="1:7" x14ac:dyDescent="0.3">
      <c r="A273" s="88" t="s">
        <v>879</v>
      </c>
      <c r="B273" s="20" t="s">
        <v>66</v>
      </c>
      <c r="C273" s="3" t="s">
        <v>41</v>
      </c>
      <c r="D273" s="47">
        <v>44522</v>
      </c>
      <c r="E273" s="108" t="s">
        <v>898</v>
      </c>
      <c r="F273" s="78" t="s">
        <v>23</v>
      </c>
      <c r="G273" s="123">
        <v>0</v>
      </c>
    </row>
    <row r="274" spans="1:7" x14ac:dyDescent="0.3">
      <c r="A274" s="86" t="s">
        <v>701</v>
      </c>
      <c r="B274" s="20" t="s">
        <v>67</v>
      </c>
      <c r="C274" s="3" t="s">
        <v>41</v>
      </c>
      <c r="D274" s="79">
        <v>44522</v>
      </c>
      <c r="E274" s="108" t="s">
        <v>661</v>
      </c>
      <c r="F274" s="78" t="s">
        <v>34</v>
      </c>
      <c r="G274" s="123">
        <v>0</v>
      </c>
    </row>
    <row r="275" spans="1:7" x14ac:dyDescent="0.3">
      <c r="A275" s="88" t="s">
        <v>968</v>
      </c>
      <c r="B275" s="20" t="s">
        <v>67</v>
      </c>
      <c r="C275" s="3" t="s">
        <v>41</v>
      </c>
      <c r="D275" s="79">
        <v>44522</v>
      </c>
      <c r="E275" s="108" t="s">
        <v>953</v>
      </c>
      <c r="F275" s="78" t="s">
        <v>35</v>
      </c>
      <c r="G275" s="123">
        <v>0</v>
      </c>
    </row>
    <row r="276" spans="1:7" x14ac:dyDescent="0.3">
      <c r="A276" s="66" t="s">
        <v>772</v>
      </c>
      <c r="B276" s="57" t="s">
        <v>67</v>
      </c>
      <c r="C276" s="3" t="s">
        <v>698</v>
      </c>
      <c r="D276" s="61">
        <v>44536</v>
      </c>
      <c r="E276" s="62" t="s">
        <v>780</v>
      </c>
      <c r="F276" s="60" t="s">
        <v>34</v>
      </c>
      <c r="G276" s="123">
        <v>0</v>
      </c>
    </row>
    <row r="277" spans="1:7" x14ac:dyDescent="0.3">
      <c r="A277" s="43" t="s">
        <v>750</v>
      </c>
      <c r="B277" s="20" t="s">
        <v>67</v>
      </c>
      <c r="C277" s="3" t="s">
        <v>41</v>
      </c>
      <c r="D277" s="101">
        <v>44574</v>
      </c>
      <c r="E277" s="95">
        <v>6414206</v>
      </c>
      <c r="F277" s="95" t="s">
        <v>34</v>
      </c>
      <c r="G277" s="123">
        <v>0</v>
      </c>
    </row>
    <row r="278" spans="1:7" x14ac:dyDescent="0.3">
      <c r="A278" s="66" t="s">
        <v>775</v>
      </c>
      <c r="B278" s="20" t="s">
        <v>66</v>
      </c>
      <c r="C278" s="3" t="s">
        <v>41</v>
      </c>
      <c r="D278" s="61">
        <v>44574</v>
      </c>
      <c r="E278" s="62" t="s">
        <v>785</v>
      </c>
      <c r="F278" s="60" t="s">
        <v>34</v>
      </c>
      <c r="G278" s="123">
        <v>0</v>
      </c>
    </row>
    <row r="279" spans="1:7" x14ac:dyDescent="0.3">
      <c r="A279" s="80" t="s">
        <v>518</v>
      </c>
      <c r="B279" s="94" t="s">
        <v>67</v>
      </c>
      <c r="C279" s="3" t="s">
        <v>517</v>
      </c>
      <c r="D279" s="47">
        <v>43219</v>
      </c>
      <c r="E279" s="48" t="s">
        <v>471</v>
      </c>
      <c r="F279" s="46" t="s">
        <v>26</v>
      </c>
      <c r="G279" s="123">
        <v>0</v>
      </c>
    </row>
    <row r="280" spans="1:7" x14ac:dyDescent="0.3">
      <c r="A280" s="80" t="s">
        <v>874</v>
      </c>
      <c r="B280" s="27" t="s">
        <v>67</v>
      </c>
      <c r="C280" s="3" t="s">
        <v>525</v>
      </c>
      <c r="D280" s="47">
        <v>44348</v>
      </c>
      <c r="E280" s="48" t="s">
        <v>888</v>
      </c>
      <c r="F280" s="46" t="s">
        <v>35</v>
      </c>
      <c r="G280" s="123">
        <v>0</v>
      </c>
    </row>
    <row r="281" spans="1:7" x14ac:dyDescent="0.3">
      <c r="A281" s="43" t="s">
        <v>355</v>
      </c>
      <c r="B281" s="27" t="s">
        <v>67</v>
      </c>
      <c r="C281" s="3"/>
      <c r="D281" s="6">
        <v>44237</v>
      </c>
      <c r="E281" s="9" t="s">
        <v>360</v>
      </c>
      <c r="F281" s="10" t="s">
        <v>35</v>
      </c>
      <c r="G281" s="123">
        <v>0</v>
      </c>
    </row>
    <row r="282" spans="1:7" x14ac:dyDescent="0.3">
      <c r="A282" s="63" t="s">
        <v>654</v>
      </c>
      <c r="B282" s="20" t="s">
        <v>66</v>
      </c>
      <c r="C282" s="3" t="s">
        <v>695</v>
      </c>
      <c r="D282" s="47">
        <v>44556</v>
      </c>
      <c r="E282" s="48" t="s">
        <v>671</v>
      </c>
      <c r="F282" s="46" t="s">
        <v>34</v>
      </c>
      <c r="G282" s="123">
        <v>0</v>
      </c>
    </row>
    <row r="283" spans="1:7" x14ac:dyDescent="0.3">
      <c r="A283" s="43" t="s">
        <v>751</v>
      </c>
      <c r="B283" s="20" t="s">
        <v>67</v>
      </c>
      <c r="C283" s="3" t="s">
        <v>378</v>
      </c>
      <c r="D283" s="101">
        <v>44517</v>
      </c>
      <c r="E283" s="95">
        <v>6226409</v>
      </c>
      <c r="F283" s="95" t="s">
        <v>23</v>
      </c>
      <c r="G283" s="123">
        <v>0</v>
      </c>
    </row>
    <row r="284" spans="1:7" x14ac:dyDescent="0.3">
      <c r="A284" s="43" t="s">
        <v>354</v>
      </c>
      <c r="B284" s="20" t="s">
        <v>67</v>
      </c>
      <c r="C284" s="3"/>
      <c r="D284" s="6">
        <v>43739</v>
      </c>
      <c r="E284" s="9" t="s">
        <v>334</v>
      </c>
      <c r="F284" s="10" t="s">
        <v>27</v>
      </c>
      <c r="G284" s="123">
        <v>0</v>
      </c>
    </row>
    <row r="285" spans="1:7" x14ac:dyDescent="0.3">
      <c r="A285" s="80" t="s">
        <v>843</v>
      </c>
      <c r="B285" s="57" t="s">
        <v>67</v>
      </c>
      <c r="C285" s="3" t="s">
        <v>123</v>
      </c>
      <c r="D285" s="47">
        <v>44064</v>
      </c>
      <c r="E285" s="48" t="s">
        <v>851</v>
      </c>
      <c r="F285" s="46" t="s">
        <v>26</v>
      </c>
      <c r="G285" s="123">
        <v>0</v>
      </c>
    </row>
    <row r="286" spans="1:7" x14ac:dyDescent="0.3">
      <c r="A286" s="89" t="s">
        <v>722</v>
      </c>
      <c r="B286" s="20" t="s">
        <v>66</v>
      </c>
      <c r="C286" s="3" t="s">
        <v>744</v>
      </c>
      <c r="D286" s="100">
        <v>40956</v>
      </c>
      <c r="E286" s="109">
        <v>3338182</v>
      </c>
      <c r="F286" s="109" t="s">
        <v>39</v>
      </c>
      <c r="G286" s="123">
        <v>0</v>
      </c>
    </row>
    <row r="287" spans="1:7" x14ac:dyDescent="0.3">
      <c r="A287" s="41" t="s">
        <v>159</v>
      </c>
      <c r="B287" s="3" t="s">
        <v>66</v>
      </c>
      <c r="C287" s="3" t="s">
        <v>202</v>
      </c>
      <c r="D287" s="96">
        <v>44304</v>
      </c>
      <c r="E287" s="107" t="s">
        <v>184</v>
      </c>
      <c r="F287" s="5" t="s">
        <v>35</v>
      </c>
      <c r="G287" s="123">
        <v>0</v>
      </c>
    </row>
    <row r="288" spans="1:7" x14ac:dyDescent="0.3">
      <c r="A288" s="43" t="s">
        <v>757</v>
      </c>
      <c r="B288" s="20" t="s">
        <v>66</v>
      </c>
      <c r="C288" s="3" t="s">
        <v>570</v>
      </c>
      <c r="D288" s="101">
        <v>44564</v>
      </c>
      <c r="E288" s="95">
        <v>6225877</v>
      </c>
      <c r="F288" s="95" t="s">
        <v>23</v>
      </c>
      <c r="G288" s="123">
        <v>0</v>
      </c>
    </row>
    <row r="289" spans="1:7" x14ac:dyDescent="0.3">
      <c r="A289" s="43" t="s">
        <v>569</v>
      </c>
      <c r="B289" s="20" t="s">
        <v>67</v>
      </c>
      <c r="C289" s="3" t="s">
        <v>570</v>
      </c>
      <c r="D289" s="6">
        <v>44334</v>
      </c>
      <c r="E289" s="9" t="s">
        <v>548</v>
      </c>
      <c r="F289" s="10" t="s">
        <v>23</v>
      </c>
      <c r="G289" s="123">
        <v>0</v>
      </c>
    </row>
    <row r="290" spans="1:7" x14ac:dyDescent="0.3">
      <c r="A290" s="40" t="s">
        <v>574</v>
      </c>
      <c r="B290" s="20" t="s">
        <v>67</v>
      </c>
      <c r="C290" s="3" t="s">
        <v>570</v>
      </c>
      <c r="D290" s="104">
        <v>43176</v>
      </c>
      <c r="E290" s="25" t="s">
        <v>551</v>
      </c>
      <c r="F290" s="3" t="s">
        <v>26</v>
      </c>
      <c r="G290" s="123">
        <v>0</v>
      </c>
    </row>
    <row r="291" spans="1:7" x14ac:dyDescent="0.3">
      <c r="A291" s="43" t="s">
        <v>577</v>
      </c>
      <c r="B291" s="20" t="s">
        <v>67</v>
      </c>
      <c r="C291" s="3" t="s">
        <v>570</v>
      </c>
      <c r="D291" s="6">
        <v>43510</v>
      </c>
      <c r="E291" s="9" t="s">
        <v>555</v>
      </c>
      <c r="F291" s="10" t="s">
        <v>27</v>
      </c>
      <c r="G291" s="123">
        <v>0</v>
      </c>
    </row>
    <row r="292" spans="1:7" x14ac:dyDescent="0.3">
      <c r="A292" s="43" t="s">
        <v>752</v>
      </c>
      <c r="B292" s="20" t="s">
        <v>67</v>
      </c>
      <c r="C292" s="3" t="s">
        <v>753</v>
      </c>
      <c r="D292" s="101">
        <v>43852</v>
      </c>
      <c r="E292" s="95">
        <v>5587565</v>
      </c>
      <c r="F292" s="95" t="s">
        <v>53</v>
      </c>
      <c r="G292" s="123">
        <v>0</v>
      </c>
    </row>
    <row r="293" spans="1:7" x14ac:dyDescent="0.3">
      <c r="A293" s="40" t="s">
        <v>535</v>
      </c>
      <c r="B293" s="20" t="s">
        <v>67</v>
      </c>
      <c r="C293" s="3" t="s">
        <v>70</v>
      </c>
      <c r="D293" s="59">
        <v>43843</v>
      </c>
      <c r="E293" s="20">
        <v>5865844</v>
      </c>
      <c r="F293" s="20" t="s">
        <v>26</v>
      </c>
      <c r="G293" s="123">
        <v>0</v>
      </c>
    </row>
    <row r="294" spans="1:7" x14ac:dyDescent="0.3">
      <c r="A294" s="80" t="s">
        <v>908</v>
      </c>
      <c r="B294" s="20" t="s">
        <v>67</v>
      </c>
      <c r="C294" s="3" t="s">
        <v>70</v>
      </c>
      <c r="D294" s="47">
        <v>44595</v>
      </c>
      <c r="E294" s="48" t="s">
        <v>885</v>
      </c>
      <c r="F294" s="46" t="s">
        <v>34</v>
      </c>
      <c r="G294" s="123">
        <v>0</v>
      </c>
    </row>
    <row r="295" spans="1:7" x14ac:dyDescent="0.3">
      <c r="A295" s="88" t="s">
        <v>914</v>
      </c>
      <c r="B295" s="20" t="s">
        <v>66</v>
      </c>
      <c r="C295" s="3" t="s">
        <v>70</v>
      </c>
      <c r="D295" s="79">
        <v>44606</v>
      </c>
      <c r="E295" s="108" t="s">
        <v>895</v>
      </c>
      <c r="F295" s="78" t="s">
        <v>34</v>
      </c>
      <c r="G295" s="123">
        <v>0</v>
      </c>
    </row>
    <row r="296" spans="1:7" x14ac:dyDescent="0.3">
      <c r="A296" s="80" t="s">
        <v>271</v>
      </c>
      <c r="B296" s="20" t="s">
        <v>66</v>
      </c>
      <c r="C296" s="3" t="s">
        <v>70</v>
      </c>
      <c r="D296" s="47">
        <v>44606</v>
      </c>
      <c r="E296" s="48" t="s">
        <v>239</v>
      </c>
      <c r="F296" s="46" t="s">
        <v>34</v>
      </c>
      <c r="G296" s="123">
        <v>0</v>
      </c>
    </row>
    <row r="297" spans="1:7" x14ac:dyDescent="0.3">
      <c r="A297" s="80" t="s">
        <v>906</v>
      </c>
      <c r="B297" s="20" t="s">
        <v>67</v>
      </c>
      <c r="C297" s="3" t="s">
        <v>70</v>
      </c>
      <c r="D297" s="47">
        <v>44652</v>
      </c>
      <c r="E297" s="48" t="s">
        <v>883</v>
      </c>
      <c r="F297" s="46" t="s">
        <v>22</v>
      </c>
      <c r="G297" s="123">
        <v>0</v>
      </c>
    </row>
    <row r="298" spans="1:7" x14ac:dyDescent="0.3">
      <c r="A298" s="80" t="s">
        <v>913</v>
      </c>
      <c r="B298" s="20" t="s">
        <v>66</v>
      </c>
      <c r="C298" s="3" t="s">
        <v>70</v>
      </c>
      <c r="D298" s="47">
        <v>44652</v>
      </c>
      <c r="E298" s="48" t="s">
        <v>892</v>
      </c>
      <c r="F298" s="46" t="s">
        <v>22</v>
      </c>
      <c r="G298" s="123">
        <v>0</v>
      </c>
    </row>
    <row r="299" spans="1:7" x14ac:dyDescent="0.3">
      <c r="A299" s="88" t="s">
        <v>869</v>
      </c>
      <c r="B299" s="20" t="s">
        <v>66</v>
      </c>
      <c r="C299" s="3" t="s">
        <v>866</v>
      </c>
      <c r="D299" s="79">
        <v>43947</v>
      </c>
      <c r="E299" s="108" t="s">
        <v>860</v>
      </c>
      <c r="F299" s="78" t="s">
        <v>26</v>
      </c>
      <c r="G299" s="123">
        <v>0</v>
      </c>
    </row>
    <row r="300" spans="1:7" x14ac:dyDescent="0.3">
      <c r="A300" s="88" t="s">
        <v>870</v>
      </c>
      <c r="B300" s="20" t="s">
        <v>66</v>
      </c>
      <c r="C300" s="3" t="s">
        <v>866</v>
      </c>
      <c r="D300" s="47">
        <v>43947</v>
      </c>
      <c r="E300" s="48" t="s">
        <v>861</v>
      </c>
      <c r="F300" s="46" t="s">
        <v>26</v>
      </c>
      <c r="G300" s="123">
        <v>0</v>
      </c>
    </row>
    <row r="301" spans="1:7" x14ac:dyDescent="0.3">
      <c r="A301" s="80" t="s">
        <v>872</v>
      </c>
      <c r="B301" s="20" t="s">
        <v>66</v>
      </c>
      <c r="C301" s="3" t="s">
        <v>866</v>
      </c>
      <c r="D301" s="47">
        <v>43947</v>
      </c>
      <c r="E301" s="48" t="s">
        <v>863</v>
      </c>
      <c r="F301" s="46" t="s">
        <v>27</v>
      </c>
      <c r="G301" s="123">
        <v>0</v>
      </c>
    </row>
    <row r="302" spans="1:7" x14ac:dyDescent="0.3">
      <c r="A302" s="88" t="s">
        <v>868</v>
      </c>
      <c r="B302" s="20" t="s">
        <v>66</v>
      </c>
      <c r="C302" s="3" t="s">
        <v>866</v>
      </c>
      <c r="D302" s="79">
        <v>44467</v>
      </c>
      <c r="E302" s="108" t="s">
        <v>857</v>
      </c>
      <c r="F302" s="78" t="s">
        <v>23</v>
      </c>
      <c r="G302" s="123">
        <v>0</v>
      </c>
    </row>
    <row r="303" spans="1:7" x14ac:dyDescent="0.3">
      <c r="A303" s="80" t="s">
        <v>844</v>
      </c>
      <c r="B303" s="57" t="s">
        <v>67</v>
      </c>
      <c r="C303" s="3" t="s">
        <v>866</v>
      </c>
      <c r="D303" s="47">
        <v>42120</v>
      </c>
      <c r="E303" s="48" t="s">
        <v>852</v>
      </c>
      <c r="F303" s="46" t="s">
        <v>26</v>
      </c>
      <c r="G303" s="123">
        <v>0</v>
      </c>
    </row>
    <row r="304" spans="1:7" x14ac:dyDescent="0.3">
      <c r="A304" s="43" t="s">
        <v>286</v>
      </c>
      <c r="B304" s="20" t="s">
        <v>67</v>
      </c>
      <c r="C304" s="3" t="s">
        <v>124</v>
      </c>
      <c r="D304" s="6">
        <v>44295</v>
      </c>
      <c r="E304" s="9" t="s">
        <v>231</v>
      </c>
      <c r="F304" s="10" t="s">
        <v>23</v>
      </c>
      <c r="G304" s="123">
        <v>0</v>
      </c>
    </row>
    <row r="305" spans="1:7" x14ac:dyDescent="0.3">
      <c r="A305" s="43" t="s">
        <v>31</v>
      </c>
      <c r="B305" s="3" t="s">
        <v>67</v>
      </c>
      <c r="C305" s="3" t="s">
        <v>28</v>
      </c>
      <c r="D305" s="6">
        <v>44045</v>
      </c>
      <c r="E305" s="9" t="s">
        <v>146</v>
      </c>
      <c r="F305" s="10" t="s">
        <v>26</v>
      </c>
      <c r="G305" s="129">
        <v>0</v>
      </c>
    </row>
    <row r="306" spans="1:7" x14ac:dyDescent="0.3">
      <c r="A306" s="66" t="s">
        <v>825</v>
      </c>
      <c r="B306" s="20" t="s">
        <v>66</v>
      </c>
      <c r="C306" s="3" t="s">
        <v>28</v>
      </c>
      <c r="D306" s="61" t="s">
        <v>478</v>
      </c>
      <c r="E306" s="62">
        <v>6419638</v>
      </c>
      <c r="F306" s="60" t="s">
        <v>23</v>
      </c>
      <c r="G306" s="123">
        <v>0</v>
      </c>
    </row>
    <row r="307" spans="1:7" x14ac:dyDescent="0.3">
      <c r="A307" s="80" t="s">
        <v>142</v>
      </c>
      <c r="B307" s="20" t="s">
        <v>66</v>
      </c>
      <c r="C307" s="3" t="s">
        <v>28</v>
      </c>
      <c r="D307" s="47">
        <v>44137</v>
      </c>
      <c r="E307" s="48" t="s">
        <v>147</v>
      </c>
      <c r="F307" s="46" t="s">
        <v>26</v>
      </c>
      <c r="G307" s="123">
        <v>0</v>
      </c>
    </row>
    <row r="308" spans="1:7" x14ac:dyDescent="0.3">
      <c r="A308" s="85" t="s">
        <v>385</v>
      </c>
      <c r="B308" s="20" t="s">
        <v>66</v>
      </c>
      <c r="C308" s="3" t="s">
        <v>124</v>
      </c>
      <c r="D308" s="24">
        <v>43360</v>
      </c>
      <c r="E308" s="25" t="s">
        <v>372</v>
      </c>
      <c r="F308" s="3" t="s">
        <v>26</v>
      </c>
      <c r="G308" s="123">
        <v>0</v>
      </c>
    </row>
    <row r="309" spans="1:7" x14ac:dyDescent="0.3">
      <c r="A309" s="43" t="s">
        <v>148</v>
      </c>
      <c r="B309" s="20" t="s">
        <v>67</v>
      </c>
      <c r="C309" s="3" t="s">
        <v>28</v>
      </c>
      <c r="D309" s="6">
        <v>44274</v>
      </c>
      <c r="E309" s="9" t="s">
        <v>144</v>
      </c>
      <c r="F309" s="10" t="s">
        <v>23</v>
      </c>
      <c r="G309" s="123">
        <v>0</v>
      </c>
    </row>
    <row r="310" spans="1:7" x14ac:dyDescent="0.3">
      <c r="A310" s="41" t="s">
        <v>639</v>
      </c>
      <c r="B310" s="20" t="s">
        <v>66</v>
      </c>
      <c r="C310" s="3" t="s">
        <v>636</v>
      </c>
      <c r="D310" s="20" t="s">
        <v>618</v>
      </c>
      <c r="E310" s="20" t="s">
        <v>628</v>
      </c>
      <c r="F310" s="20" t="s">
        <v>27</v>
      </c>
      <c r="G310" s="123">
        <v>0</v>
      </c>
    </row>
    <row r="311" spans="1:7" x14ac:dyDescent="0.3">
      <c r="A311" s="41" t="s">
        <v>638</v>
      </c>
      <c r="B311" s="20" t="s">
        <v>66</v>
      </c>
      <c r="C311" s="3" t="s">
        <v>636</v>
      </c>
      <c r="D311" s="20" t="s">
        <v>629</v>
      </c>
      <c r="E311" s="20" t="s">
        <v>630</v>
      </c>
      <c r="F311" s="20" t="s">
        <v>27</v>
      </c>
      <c r="G311" s="123">
        <v>0</v>
      </c>
    </row>
    <row r="312" spans="1:7" x14ac:dyDescent="0.3">
      <c r="A312" s="42" t="s">
        <v>609</v>
      </c>
      <c r="B312" s="20" t="s">
        <v>66</v>
      </c>
      <c r="C312" s="3" t="s">
        <v>636</v>
      </c>
      <c r="D312" s="95" t="s">
        <v>626</v>
      </c>
      <c r="E312" s="95" t="s">
        <v>627</v>
      </c>
      <c r="F312" s="95" t="s">
        <v>26</v>
      </c>
      <c r="G312" s="123">
        <v>0</v>
      </c>
    </row>
    <row r="313" spans="1:7" x14ac:dyDescent="0.3">
      <c r="A313" s="40" t="s">
        <v>643</v>
      </c>
      <c r="B313" s="20" t="s">
        <v>66</v>
      </c>
      <c r="C313" s="3" t="s">
        <v>636</v>
      </c>
      <c r="D313" s="97" t="s">
        <v>622</v>
      </c>
      <c r="E313" s="20" t="s">
        <v>624</v>
      </c>
      <c r="F313" s="20" t="s">
        <v>23</v>
      </c>
      <c r="G313" s="123">
        <v>0</v>
      </c>
    </row>
    <row r="314" spans="1:7" x14ac:dyDescent="0.3">
      <c r="A314" s="42" t="s">
        <v>606</v>
      </c>
      <c r="B314" s="20" t="s">
        <v>67</v>
      </c>
      <c r="C314" s="3" t="s">
        <v>636</v>
      </c>
      <c r="D314" s="95" t="s">
        <v>614</v>
      </c>
      <c r="E314" s="95" t="s">
        <v>615</v>
      </c>
      <c r="F314" s="95" t="s">
        <v>26</v>
      </c>
      <c r="G314" s="123">
        <v>0</v>
      </c>
    </row>
    <row r="315" spans="1:7" x14ac:dyDescent="0.3">
      <c r="A315" s="42" t="s">
        <v>608</v>
      </c>
      <c r="B315" s="20" t="s">
        <v>66</v>
      </c>
      <c r="C315" s="3" t="s">
        <v>525</v>
      </c>
      <c r="D315" s="95" t="s">
        <v>620</v>
      </c>
      <c r="E315" s="95" t="s">
        <v>621</v>
      </c>
      <c r="F315" s="95" t="s">
        <v>22</v>
      </c>
      <c r="G315" s="123">
        <v>0</v>
      </c>
    </row>
    <row r="316" spans="1:7" x14ac:dyDescent="0.3">
      <c r="A316" s="43" t="s">
        <v>75</v>
      </c>
      <c r="B316" s="20" t="s">
        <v>66</v>
      </c>
      <c r="C316" s="3" t="s">
        <v>43</v>
      </c>
      <c r="D316" s="6">
        <v>43911</v>
      </c>
      <c r="E316" s="9" t="s">
        <v>59</v>
      </c>
      <c r="F316" s="10" t="s">
        <v>27</v>
      </c>
      <c r="G316" s="123">
        <v>0</v>
      </c>
    </row>
    <row r="317" spans="1:7" x14ac:dyDescent="0.3">
      <c r="A317" s="43" t="s">
        <v>528</v>
      </c>
      <c r="B317" s="20" t="s">
        <v>66</v>
      </c>
      <c r="C317" s="3" t="s">
        <v>515</v>
      </c>
      <c r="D317" s="6" t="s">
        <v>499</v>
      </c>
      <c r="E317" s="9" t="s">
        <v>500</v>
      </c>
      <c r="F317" s="10" t="s">
        <v>53</v>
      </c>
      <c r="G317" s="123">
        <v>0</v>
      </c>
    </row>
    <row r="318" spans="1:7" x14ac:dyDescent="0.3">
      <c r="A318" s="75" t="s">
        <v>770</v>
      </c>
      <c r="B318" s="57" t="s">
        <v>67</v>
      </c>
      <c r="C318" s="3" t="s">
        <v>793</v>
      </c>
      <c r="D318" s="61">
        <v>44649</v>
      </c>
      <c r="E318" s="62" t="s">
        <v>779</v>
      </c>
      <c r="F318" s="60" t="s">
        <v>22</v>
      </c>
      <c r="G318" s="123">
        <v>0</v>
      </c>
    </row>
    <row r="319" spans="1:7" x14ac:dyDescent="0.3">
      <c r="A319" s="89" t="s">
        <v>721</v>
      </c>
      <c r="B319" s="20" t="s">
        <v>66</v>
      </c>
      <c r="C319" s="3" t="s">
        <v>123</v>
      </c>
      <c r="D319" s="100">
        <v>44525</v>
      </c>
      <c r="E319" s="109" t="s">
        <v>727</v>
      </c>
      <c r="F319" s="109" t="s">
        <v>34</v>
      </c>
      <c r="G319" s="123">
        <v>0</v>
      </c>
    </row>
    <row r="320" spans="1:7" x14ac:dyDescent="0.3">
      <c r="A320" s="112" t="s">
        <v>588</v>
      </c>
      <c r="B320" s="27" t="s">
        <v>67</v>
      </c>
      <c r="C320" s="4" t="s">
        <v>604</v>
      </c>
      <c r="D320" s="28">
        <v>44148</v>
      </c>
      <c r="E320" s="27">
        <v>6093909</v>
      </c>
      <c r="F320" s="27" t="s">
        <v>24</v>
      </c>
      <c r="G320" s="123">
        <v>0</v>
      </c>
    </row>
    <row r="321" spans="1:7" x14ac:dyDescent="0.3">
      <c r="A321" s="93" t="s">
        <v>586</v>
      </c>
      <c r="B321" s="20" t="s">
        <v>67</v>
      </c>
      <c r="C321" s="3" t="s">
        <v>601</v>
      </c>
      <c r="D321" s="105">
        <v>44371</v>
      </c>
      <c r="E321" s="95" t="s">
        <v>593</v>
      </c>
      <c r="F321" s="95" t="s">
        <v>23</v>
      </c>
      <c r="G321" s="123">
        <v>0</v>
      </c>
    </row>
    <row r="322" spans="1:7" x14ac:dyDescent="0.3">
      <c r="A322" s="44" t="s">
        <v>585</v>
      </c>
      <c r="B322" s="20" t="s">
        <v>67</v>
      </c>
      <c r="C322" s="3" t="s">
        <v>601</v>
      </c>
      <c r="D322" s="24">
        <v>44550</v>
      </c>
      <c r="E322" s="20" t="s">
        <v>592</v>
      </c>
      <c r="F322" s="20" t="s">
        <v>22</v>
      </c>
      <c r="G322" s="123">
        <v>0</v>
      </c>
    </row>
    <row r="323" spans="1:7" x14ac:dyDescent="0.3">
      <c r="A323" s="64" t="s">
        <v>731</v>
      </c>
      <c r="B323" s="20" t="s">
        <v>67</v>
      </c>
      <c r="C323" s="3" t="s">
        <v>732</v>
      </c>
      <c r="D323" s="56">
        <v>44655</v>
      </c>
      <c r="E323" s="49" t="s">
        <v>723</v>
      </c>
      <c r="F323" s="49" t="s">
        <v>22</v>
      </c>
      <c r="G323" s="123">
        <v>0</v>
      </c>
    </row>
    <row r="324" spans="1:7" x14ac:dyDescent="0.3">
      <c r="A324" s="90" t="s">
        <v>731</v>
      </c>
      <c r="B324" s="20" t="s">
        <v>66</v>
      </c>
      <c r="C324" s="3" t="s">
        <v>732</v>
      </c>
      <c r="D324" s="101">
        <v>44655</v>
      </c>
      <c r="E324" s="95" t="s">
        <v>765</v>
      </c>
      <c r="F324" s="95" t="s">
        <v>22</v>
      </c>
      <c r="G324" s="123">
        <v>0</v>
      </c>
    </row>
    <row r="325" spans="1:7" x14ac:dyDescent="0.3">
      <c r="A325" s="80" t="s">
        <v>907</v>
      </c>
      <c r="B325" s="20" t="s">
        <v>67</v>
      </c>
      <c r="C325" s="3" t="s">
        <v>44</v>
      </c>
      <c r="D325" s="47">
        <v>44670</v>
      </c>
      <c r="E325" s="48" t="s">
        <v>884</v>
      </c>
      <c r="F325" s="46" t="s">
        <v>22</v>
      </c>
      <c r="G325" s="123">
        <v>0</v>
      </c>
    </row>
    <row r="326" spans="1:7" x14ac:dyDescent="0.3">
      <c r="A326" s="43" t="s">
        <v>32</v>
      </c>
      <c r="B326" s="20" t="s">
        <v>67</v>
      </c>
      <c r="C326" s="3" t="s">
        <v>76</v>
      </c>
      <c r="D326" s="6">
        <v>43691</v>
      </c>
      <c r="E326" s="9" t="s">
        <v>36</v>
      </c>
      <c r="F326" s="10" t="s">
        <v>27</v>
      </c>
      <c r="G326" s="123">
        <v>0</v>
      </c>
    </row>
    <row r="327" spans="1:7" x14ac:dyDescent="0.3">
      <c r="A327" s="41" t="s">
        <v>297</v>
      </c>
      <c r="B327" s="20" t="s">
        <v>66</v>
      </c>
      <c r="C327" s="3" t="s">
        <v>314</v>
      </c>
      <c r="D327" s="116">
        <v>42368</v>
      </c>
      <c r="E327" s="107" t="s">
        <v>309</v>
      </c>
      <c r="F327" s="5" t="s">
        <v>53</v>
      </c>
      <c r="G327" s="123">
        <v>0</v>
      </c>
    </row>
    <row r="328" spans="1:7" x14ac:dyDescent="0.3">
      <c r="A328" s="45" t="s">
        <v>300</v>
      </c>
      <c r="B328" s="20" t="s">
        <v>66</v>
      </c>
      <c r="C328" s="3" t="s">
        <v>314</v>
      </c>
      <c r="D328" s="96">
        <v>42368</v>
      </c>
      <c r="E328" s="107" t="s">
        <v>312</v>
      </c>
      <c r="F328" s="5" t="s">
        <v>27</v>
      </c>
      <c r="G328" s="123">
        <v>0</v>
      </c>
    </row>
    <row r="329" spans="1:7" x14ac:dyDescent="0.3">
      <c r="A329" s="42" t="s">
        <v>298</v>
      </c>
      <c r="B329" s="27" t="s">
        <v>66</v>
      </c>
      <c r="C329" s="3" t="s">
        <v>314</v>
      </c>
      <c r="D329" s="17">
        <v>42044</v>
      </c>
      <c r="E329" s="18" t="s">
        <v>310</v>
      </c>
      <c r="F329" s="19" t="s">
        <v>53</v>
      </c>
      <c r="G329" s="123">
        <v>0</v>
      </c>
    </row>
    <row r="330" spans="1:7" x14ac:dyDescent="0.3">
      <c r="A330" s="88" t="s">
        <v>320</v>
      </c>
      <c r="B330" s="20" t="s">
        <v>67</v>
      </c>
      <c r="C330" s="3" t="s">
        <v>44</v>
      </c>
      <c r="D330" s="79">
        <v>44576</v>
      </c>
      <c r="E330" s="108" t="s">
        <v>327</v>
      </c>
      <c r="F330" s="78" t="s">
        <v>34</v>
      </c>
      <c r="G330" s="123">
        <v>0</v>
      </c>
    </row>
    <row r="331" spans="1:7" x14ac:dyDescent="0.3">
      <c r="A331" s="43" t="s">
        <v>278</v>
      </c>
      <c r="B331" s="20" t="s">
        <v>66</v>
      </c>
      <c r="C331" s="3" t="s">
        <v>85</v>
      </c>
      <c r="D331" s="6">
        <v>44301</v>
      </c>
      <c r="E331" s="9" t="s">
        <v>253</v>
      </c>
      <c r="F331" s="10" t="s">
        <v>35</v>
      </c>
      <c r="G331" s="123">
        <v>0</v>
      </c>
    </row>
    <row r="332" spans="1:7" x14ac:dyDescent="0.3">
      <c r="A332" s="40" t="s">
        <v>432</v>
      </c>
      <c r="B332" s="20" t="s">
        <v>67</v>
      </c>
      <c r="C332" s="3" t="s">
        <v>44</v>
      </c>
      <c r="D332" s="6" t="s">
        <v>449</v>
      </c>
      <c r="E332" s="25" t="s">
        <v>450</v>
      </c>
      <c r="F332" s="3" t="s">
        <v>22</v>
      </c>
      <c r="G332" s="123">
        <v>0</v>
      </c>
    </row>
    <row r="333" spans="1:7" x14ac:dyDescent="0.3">
      <c r="A333" s="43" t="s">
        <v>389</v>
      </c>
      <c r="B333" s="20" t="s">
        <v>67</v>
      </c>
      <c r="C333" s="3" t="s">
        <v>81</v>
      </c>
      <c r="D333" s="10" t="s">
        <v>403</v>
      </c>
      <c r="E333" s="10">
        <v>6095754</v>
      </c>
      <c r="F333" s="10" t="s">
        <v>35</v>
      </c>
      <c r="G333" s="123">
        <v>0</v>
      </c>
    </row>
    <row r="334" spans="1:7" x14ac:dyDescent="0.3">
      <c r="A334" s="41" t="s">
        <v>192</v>
      </c>
      <c r="B334" s="3" t="s">
        <v>67</v>
      </c>
      <c r="C334" s="3" t="s">
        <v>77</v>
      </c>
      <c r="D334" s="96">
        <v>44540</v>
      </c>
      <c r="E334" s="107" t="s">
        <v>162</v>
      </c>
      <c r="F334" s="5" t="s">
        <v>22</v>
      </c>
      <c r="G334" s="123">
        <v>0</v>
      </c>
    </row>
    <row r="335" spans="1:7" x14ac:dyDescent="0.3">
      <c r="A335" s="66" t="s">
        <v>771</v>
      </c>
      <c r="B335" s="20" t="s">
        <v>67</v>
      </c>
      <c r="C335" s="3" t="s">
        <v>42</v>
      </c>
      <c r="D335" s="61" t="s">
        <v>826</v>
      </c>
      <c r="E335" s="62" t="s">
        <v>827</v>
      </c>
      <c r="F335" s="60" t="s">
        <v>22</v>
      </c>
      <c r="G335" s="123">
        <v>0</v>
      </c>
    </row>
    <row r="336" spans="1:7" x14ac:dyDescent="0.3">
      <c r="A336" s="43" t="s">
        <v>324</v>
      </c>
      <c r="B336" s="20" t="s">
        <v>67</v>
      </c>
      <c r="C336" s="3" t="s">
        <v>68</v>
      </c>
      <c r="D336" s="6">
        <v>44041</v>
      </c>
      <c r="E336" s="9" t="s">
        <v>331</v>
      </c>
      <c r="F336" s="10" t="s">
        <v>24</v>
      </c>
      <c r="G336" s="123">
        <v>0</v>
      </c>
    </row>
    <row r="337" spans="1:7" x14ac:dyDescent="0.3">
      <c r="A337" s="41" t="s">
        <v>640</v>
      </c>
      <c r="B337" s="20" t="s">
        <v>66</v>
      </c>
      <c r="C337" s="3" t="s">
        <v>68</v>
      </c>
      <c r="D337" s="20" t="s">
        <v>460</v>
      </c>
      <c r="E337" s="20" t="s">
        <v>625</v>
      </c>
      <c r="F337" s="20" t="s">
        <v>24</v>
      </c>
      <c r="G337" s="123">
        <v>0</v>
      </c>
    </row>
    <row r="338" spans="1:7" x14ac:dyDescent="0.3">
      <c r="A338" s="91" t="s">
        <v>798</v>
      </c>
      <c r="B338" s="57" t="s">
        <v>67</v>
      </c>
      <c r="C338" s="3" t="s">
        <v>68</v>
      </c>
      <c r="D338" s="106" t="s">
        <v>805</v>
      </c>
      <c r="E338" s="95" t="s">
        <v>806</v>
      </c>
      <c r="F338" s="95" t="s">
        <v>35</v>
      </c>
      <c r="G338" s="123">
        <v>0</v>
      </c>
    </row>
    <row r="339" spans="1:7" x14ac:dyDescent="0.3">
      <c r="A339" s="40" t="s">
        <v>273</v>
      </c>
      <c r="B339" s="20" t="s">
        <v>66</v>
      </c>
      <c r="C339" s="3" t="s">
        <v>68</v>
      </c>
      <c r="D339" s="104">
        <v>44494</v>
      </c>
      <c r="E339" s="25" t="s">
        <v>242</v>
      </c>
      <c r="F339" s="3" t="s">
        <v>34</v>
      </c>
      <c r="G339" s="123">
        <v>0</v>
      </c>
    </row>
    <row r="340" spans="1:7" x14ac:dyDescent="0.3">
      <c r="A340" s="43" t="s">
        <v>211</v>
      </c>
      <c r="B340" s="20" t="s">
        <v>67</v>
      </c>
      <c r="C340" s="3" t="s">
        <v>68</v>
      </c>
      <c r="D340" s="6">
        <v>44529</v>
      </c>
      <c r="E340" s="9" t="s">
        <v>229</v>
      </c>
      <c r="F340" s="10" t="s">
        <v>34</v>
      </c>
      <c r="G340" s="123">
        <v>0</v>
      </c>
    </row>
    <row r="341" spans="1:7" x14ac:dyDescent="0.3">
      <c r="A341" s="40" t="s">
        <v>270</v>
      </c>
      <c r="B341" s="20" t="s">
        <v>66</v>
      </c>
      <c r="C341" s="3" t="s">
        <v>68</v>
      </c>
      <c r="D341" s="6">
        <v>44529</v>
      </c>
      <c r="E341" s="25" t="s">
        <v>238</v>
      </c>
      <c r="F341" s="3" t="s">
        <v>34</v>
      </c>
      <c r="G341" s="123">
        <v>0</v>
      </c>
    </row>
    <row r="342" spans="1:7" x14ac:dyDescent="0.3">
      <c r="A342" s="88" t="s">
        <v>930</v>
      </c>
      <c r="B342" s="20" t="s">
        <v>67</v>
      </c>
      <c r="C342" s="3" t="s">
        <v>73</v>
      </c>
      <c r="D342" s="79">
        <v>44674</v>
      </c>
      <c r="E342" s="108" t="s">
        <v>934</v>
      </c>
      <c r="F342" s="78" t="s">
        <v>34</v>
      </c>
      <c r="G342" s="123">
        <v>0</v>
      </c>
    </row>
    <row r="343" spans="1:7" x14ac:dyDescent="0.3">
      <c r="A343" s="43" t="s">
        <v>323</v>
      </c>
      <c r="B343" s="20" t="s">
        <v>67</v>
      </c>
      <c r="C343" s="3" t="s">
        <v>96</v>
      </c>
      <c r="D343" s="6">
        <v>44217</v>
      </c>
      <c r="E343" s="9" t="s">
        <v>330</v>
      </c>
      <c r="F343" s="10" t="s">
        <v>35</v>
      </c>
      <c r="G343" s="123">
        <v>0</v>
      </c>
    </row>
    <row r="344" spans="1:7" ht="26.4" x14ac:dyDescent="0.3">
      <c r="A344" s="43" t="s">
        <v>351</v>
      </c>
      <c r="B344" s="20" t="s">
        <v>66</v>
      </c>
      <c r="C344" s="3" t="s">
        <v>96</v>
      </c>
      <c r="D344" s="6">
        <v>41671</v>
      </c>
      <c r="E344" s="9" t="s">
        <v>341</v>
      </c>
      <c r="F344" s="10" t="s">
        <v>39</v>
      </c>
      <c r="G344" s="123">
        <v>0</v>
      </c>
    </row>
    <row r="345" spans="1:7" x14ac:dyDescent="0.3">
      <c r="A345" s="91" t="s">
        <v>970</v>
      </c>
      <c r="B345" s="57" t="s">
        <v>67</v>
      </c>
      <c r="C345" s="3" t="s">
        <v>971</v>
      </c>
      <c r="D345" s="106" t="s">
        <v>807</v>
      </c>
      <c r="E345" s="95">
        <v>6094212</v>
      </c>
      <c r="F345" s="95" t="s">
        <v>24</v>
      </c>
      <c r="G345" s="123">
        <v>0</v>
      </c>
    </row>
    <row r="346" spans="1:7" x14ac:dyDescent="0.3">
      <c r="A346" s="42" t="s">
        <v>645</v>
      </c>
      <c r="B346" s="20" t="s">
        <v>67</v>
      </c>
      <c r="C346" s="3"/>
      <c r="D346" s="95" t="s">
        <v>616</v>
      </c>
      <c r="E346" s="95" t="s">
        <v>617</v>
      </c>
      <c r="F346" s="95" t="s">
        <v>26</v>
      </c>
      <c r="G346" s="123">
        <v>0</v>
      </c>
    </row>
    <row r="347" spans="1:7" x14ac:dyDescent="0.3">
      <c r="A347" s="42" t="s">
        <v>295</v>
      </c>
      <c r="B347" s="20" t="s">
        <v>66</v>
      </c>
      <c r="C347" s="3" t="s">
        <v>313</v>
      </c>
      <c r="D347" s="17">
        <v>43975</v>
      </c>
      <c r="E347" s="18" t="s">
        <v>307</v>
      </c>
      <c r="F347" s="19" t="s">
        <v>26</v>
      </c>
      <c r="G347" s="123">
        <v>0</v>
      </c>
    </row>
    <row r="348" spans="1:7" x14ac:dyDescent="0.3">
      <c r="A348" s="80" t="s">
        <v>395</v>
      </c>
      <c r="B348" s="20" t="s">
        <v>66</v>
      </c>
      <c r="C348" s="3" t="s">
        <v>72</v>
      </c>
      <c r="D348" s="47">
        <v>44286</v>
      </c>
      <c r="E348" s="48" t="s">
        <v>674</v>
      </c>
      <c r="F348" s="46" t="s">
        <v>24</v>
      </c>
      <c r="G348" s="123">
        <v>0</v>
      </c>
    </row>
    <row r="349" spans="1:7" x14ac:dyDescent="0.3">
      <c r="A349" s="43" t="s">
        <v>435</v>
      </c>
      <c r="B349" s="20" t="s">
        <v>67</v>
      </c>
      <c r="C349" s="3" t="s">
        <v>517</v>
      </c>
      <c r="D349" s="6" t="s">
        <v>468</v>
      </c>
      <c r="E349" s="9" t="s">
        <v>469</v>
      </c>
      <c r="F349" s="10" t="s">
        <v>26</v>
      </c>
      <c r="G349" s="123">
        <v>0</v>
      </c>
    </row>
    <row r="350" spans="1:7" x14ac:dyDescent="0.3">
      <c r="A350" s="75" t="s">
        <v>773</v>
      </c>
      <c r="B350" s="20" t="s">
        <v>67</v>
      </c>
      <c r="C350" s="3" t="s">
        <v>73</v>
      </c>
      <c r="D350" s="76" t="s">
        <v>815</v>
      </c>
      <c r="E350" s="77">
        <v>6093111</v>
      </c>
      <c r="F350" s="74" t="s">
        <v>26</v>
      </c>
      <c r="G350" s="123">
        <v>0</v>
      </c>
    </row>
    <row r="351" spans="1:7" x14ac:dyDescent="0.3">
      <c r="A351" s="63" t="s">
        <v>130</v>
      </c>
      <c r="B351" s="20" t="s">
        <v>66</v>
      </c>
      <c r="C351" s="3" t="s">
        <v>72</v>
      </c>
      <c r="D351" s="47">
        <v>44342</v>
      </c>
      <c r="E351" s="48" t="s">
        <v>132</v>
      </c>
      <c r="F351" s="46" t="s">
        <v>35</v>
      </c>
      <c r="G351" s="123">
        <v>0</v>
      </c>
    </row>
    <row r="352" spans="1:7" x14ac:dyDescent="0.3">
      <c r="A352" s="91" t="s">
        <v>965</v>
      </c>
      <c r="B352" s="20" t="s">
        <v>66</v>
      </c>
      <c r="C352" s="3" t="s">
        <v>73</v>
      </c>
      <c r="D352" s="106" t="s">
        <v>815</v>
      </c>
      <c r="E352" s="95" t="s">
        <v>816</v>
      </c>
      <c r="F352" s="95" t="s">
        <v>26</v>
      </c>
      <c r="G352" s="123">
        <v>0</v>
      </c>
    </row>
    <row r="353" spans="1:7" x14ac:dyDescent="0.3">
      <c r="A353" s="66" t="s">
        <v>777</v>
      </c>
      <c r="B353" s="20" t="s">
        <v>66</v>
      </c>
      <c r="C353" s="3" t="s">
        <v>86</v>
      </c>
      <c r="D353" s="61">
        <v>44342</v>
      </c>
      <c r="E353" s="62" t="s">
        <v>787</v>
      </c>
      <c r="F353" s="60" t="s">
        <v>23</v>
      </c>
      <c r="G353" s="123">
        <v>0</v>
      </c>
    </row>
    <row r="354" spans="1:7" x14ac:dyDescent="0.3">
      <c r="A354" s="43" t="s">
        <v>972</v>
      </c>
      <c r="B354" s="20" t="s">
        <v>66</v>
      </c>
      <c r="C354" s="3" t="s">
        <v>603</v>
      </c>
      <c r="D354" s="101">
        <v>44248</v>
      </c>
      <c r="E354" s="95">
        <v>5978121</v>
      </c>
      <c r="F354" s="95" t="s">
        <v>26</v>
      </c>
      <c r="G354" s="123">
        <v>0</v>
      </c>
    </row>
    <row r="355" spans="1:7" x14ac:dyDescent="0.3">
      <c r="A355" s="63" t="s">
        <v>125</v>
      </c>
      <c r="B355" s="27" t="s">
        <v>66</v>
      </c>
      <c r="C355" s="3" t="s">
        <v>72</v>
      </c>
      <c r="D355" s="47">
        <v>44342</v>
      </c>
      <c r="E355" s="48" t="s">
        <v>127</v>
      </c>
      <c r="F355" s="46" t="s">
        <v>23</v>
      </c>
      <c r="G355" s="123">
        <v>0</v>
      </c>
    </row>
    <row r="356" spans="1:7" x14ac:dyDescent="0.3">
      <c r="A356" s="80" t="s">
        <v>847</v>
      </c>
      <c r="B356" s="20" t="s">
        <v>66</v>
      </c>
      <c r="C356" s="3" t="s">
        <v>975</v>
      </c>
      <c r="D356" s="47">
        <v>44314</v>
      </c>
      <c r="E356" s="48" t="s">
        <v>859</v>
      </c>
      <c r="F356" s="46" t="s">
        <v>24</v>
      </c>
      <c r="G356" s="123">
        <v>0</v>
      </c>
    </row>
    <row r="357" spans="1:7" x14ac:dyDescent="0.3">
      <c r="A357" s="43" t="s">
        <v>214</v>
      </c>
      <c r="B357" s="20" t="s">
        <v>67</v>
      </c>
      <c r="C357" s="3"/>
      <c r="D357" s="6">
        <v>44285</v>
      </c>
      <c r="E357" s="9" t="s">
        <v>235</v>
      </c>
      <c r="F357" s="10" t="s">
        <v>23</v>
      </c>
      <c r="G357" s="123">
        <v>0</v>
      </c>
    </row>
    <row r="358" spans="1:7" x14ac:dyDescent="0.3">
      <c r="A358" s="63" t="s">
        <v>650</v>
      </c>
      <c r="B358" s="27" t="s">
        <v>67</v>
      </c>
      <c r="C358" s="3" t="s">
        <v>568</v>
      </c>
      <c r="D358" s="47">
        <v>44517</v>
      </c>
      <c r="E358" s="48" t="s">
        <v>662</v>
      </c>
      <c r="F358" s="46" t="s">
        <v>34</v>
      </c>
      <c r="G358" s="123">
        <v>0</v>
      </c>
    </row>
    <row r="359" spans="1:7" x14ac:dyDescent="0.3">
      <c r="A359" s="43" t="s">
        <v>533</v>
      </c>
      <c r="B359" s="20" t="s">
        <v>67</v>
      </c>
      <c r="C359" s="3" t="s">
        <v>568</v>
      </c>
      <c r="D359" s="101">
        <v>44517</v>
      </c>
      <c r="E359" s="95" t="s">
        <v>747</v>
      </c>
      <c r="F359" s="95" t="s">
        <v>34</v>
      </c>
      <c r="G359" s="123">
        <v>0</v>
      </c>
    </row>
    <row r="360" spans="1:7" x14ac:dyDescent="0.3">
      <c r="A360" s="43" t="s">
        <v>544</v>
      </c>
      <c r="B360" s="20" t="s">
        <v>66</v>
      </c>
      <c r="C360" s="3" t="s">
        <v>521</v>
      </c>
      <c r="D360" s="6">
        <v>43805</v>
      </c>
      <c r="E360" s="9" t="s">
        <v>564</v>
      </c>
      <c r="F360" s="10" t="s">
        <v>27</v>
      </c>
      <c r="G360" s="123">
        <v>0</v>
      </c>
    </row>
    <row r="361" spans="1:7" x14ac:dyDescent="0.3">
      <c r="A361" s="41" t="s">
        <v>153</v>
      </c>
      <c r="B361" s="3" t="s">
        <v>67</v>
      </c>
      <c r="C361" s="3"/>
      <c r="D361" s="96">
        <v>44183</v>
      </c>
      <c r="E361" s="107" t="s">
        <v>170</v>
      </c>
      <c r="F361" s="5" t="s">
        <v>24</v>
      </c>
      <c r="G361" s="123">
        <v>0</v>
      </c>
    </row>
    <row r="362" spans="1:7" x14ac:dyDescent="0.3">
      <c r="A362" s="42" t="s">
        <v>296</v>
      </c>
      <c r="B362" s="20" t="s">
        <v>66</v>
      </c>
      <c r="C362" s="3" t="s">
        <v>316</v>
      </c>
      <c r="D362" s="17">
        <v>43547</v>
      </c>
      <c r="E362" s="18" t="s">
        <v>308</v>
      </c>
      <c r="F362" s="19" t="s">
        <v>26</v>
      </c>
      <c r="G362" s="123">
        <v>0</v>
      </c>
    </row>
    <row r="363" spans="1:7" x14ac:dyDescent="0.3">
      <c r="A363" s="42" t="s">
        <v>290</v>
      </c>
      <c r="B363" s="20" t="s">
        <v>67</v>
      </c>
      <c r="C363" s="3" t="s">
        <v>316</v>
      </c>
      <c r="D363" s="17">
        <v>44387</v>
      </c>
      <c r="E363" s="18" t="s">
        <v>302</v>
      </c>
      <c r="F363" s="19" t="s">
        <v>23</v>
      </c>
      <c r="G363" s="123">
        <v>0</v>
      </c>
    </row>
    <row r="364" spans="1:7" x14ac:dyDescent="0.3">
      <c r="A364" s="80" t="s">
        <v>746</v>
      </c>
      <c r="B364" s="20" t="s">
        <v>66</v>
      </c>
      <c r="C364" s="3" t="s">
        <v>316</v>
      </c>
      <c r="D364" s="47">
        <v>44632</v>
      </c>
      <c r="E364" s="48" t="s">
        <v>957</v>
      </c>
      <c r="F364" s="46" t="s">
        <v>23</v>
      </c>
      <c r="G364" s="123">
        <v>0</v>
      </c>
    </row>
    <row r="365" spans="1:7" x14ac:dyDescent="0.3">
      <c r="A365" s="43" t="s">
        <v>115</v>
      </c>
      <c r="B365" s="20" t="s">
        <v>67</v>
      </c>
      <c r="C365" s="3" t="s">
        <v>100</v>
      </c>
      <c r="D365" s="6">
        <v>43901</v>
      </c>
      <c r="E365" s="9" t="s">
        <v>48</v>
      </c>
      <c r="F365" s="10" t="s">
        <v>26</v>
      </c>
      <c r="G365" s="123">
        <v>0</v>
      </c>
    </row>
    <row r="366" spans="1:7" x14ac:dyDescent="0.3">
      <c r="A366" s="63" t="s">
        <v>658</v>
      </c>
      <c r="B366" s="20" t="s">
        <v>66</v>
      </c>
      <c r="C366" s="3" t="s">
        <v>521</v>
      </c>
      <c r="D366" s="47">
        <v>44101</v>
      </c>
      <c r="E366" s="48" t="s">
        <v>677</v>
      </c>
      <c r="F366" s="46" t="s">
        <v>24</v>
      </c>
      <c r="G366" s="123">
        <v>0</v>
      </c>
    </row>
  </sheetData>
  <autoFilter ref="A1:G366" xr:uid="{00000000-0009-0000-0000-00000F000000}"/>
  <phoneticPr fontId="6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6BF5A1-343F-41B1-9756-7C270FCCDFD3}">
  <dimension ref="A1:C31"/>
  <sheetViews>
    <sheetView workbookViewId="0">
      <selection activeCell="A29" sqref="A29"/>
    </sheetView>
  </sheetViews>
  <sheetFormatPr defaultRowHeight="14.4" x14ac:dyDescent="0.3"/>
  <cols>
    <col min="1" max="1" width="34.6640625" customWidth="1"/>
  </cols>
  <sheetData>
    <row r="1" spans="1:3" x14ac:dyDescent="0.3">
      <c r="A1" s="248" t="s">
        <v>1273</v>
      </c>
      <c r="C1">
        <v>747</v>
      </c>
    </row>
    <row r="2" spans="1:3" x14ac:dyDescent="0.3">
      <c r="A2" s="248" t="s">
        <v>1304</v>
      </c>
      <c r="C2">
        <v>414</v>
      </c>
    </row>
    <row r="3" spans="1:3" x14ac:dyDescent="0.3">
      <c r="A3" s="288" t="s">
        <v>1260</v>
      </c>
      <c r="C3">
        <v>298</v>
      </c>
    </row>
    <row r="4" spans="1:3" x14ac:dyDescent="0.3">
      <c r="A4" s="248" t="s">
        <v>1708</v>
      </c>
      <c r="C4">
        <v>260</v>
      </c>
    </row>
    <row r="5" spans="1:3" x14ac:dyDescent="0.3">
      <c r="A5" s="288" t="s">
        <v>1344</v>
      </c>
      <c r="C5">
        <v>253</v>
      </c>
    </row>
    <row r="6" spans="1:3" x14ac:dyDescent="0.3">
      <c r="A6" s="248" t="s">
        <v>1626</v>
      </c>
      <c r="C6">
        <v>158</v>
      </c>
    </row>
    <row r="7" spans="1:3" x14ac:dyDescent="0.3">
      <c r="A7" s="248" t="s">
        <v>1388</v>
      </c>
      <c r="C7">
        <v>141</v>
      </c>
    </row>
    <row r="8" spans="1:3" x14ac:dyDescent="0.3">
      <c r="A8" s="288" t="s">
        <v>1313</v>
      </c>
      <c r="C8">
        <v>125</v>
      </c>
    </row>
    <row r="9" spans="1:3" x14ac:dyDescent="0.3">
      <c r="A9" s="248" t="s">
        <v>1711</v>
      </c>
      <c r="C9">
        <v>139</v>
      </c>
    </row>
    <row r="10" spans="1:3" x14ac:dyDescent="0.3">
      <c r="A10" s="288" t="s">
        <v>1328</v>
      </c>
      <c r="C10">
        <v>107</v>
      </c>
    </row>
    <row r="11" spans="1:3" x14ac:dyDescent="0.3">
      <c r="A11" s="288" t="s">
        <v>1701</v>
      </c>
      <c r="C11">
        <v>90</v>
      </c>
    </row>
    <row r="12" spans="1:3" x14ac:dyDescent="0.3">
      <c r="A12" s="248" t="s">
        <v>1258</v>
      </c>
      <c r="C12">
        <v>86</v>
      </c>
    </row>
    <row r="13" spans="1:3" x14ac:dyDescent="0.3">
      <c r="A13" s="248" t="s">
        <v>1525</v>
      </c>
      <c r="C13">
        <v>77</v>
      </c>
    </row>
    <row r="14" spans="1:3" x14ac:dyDescent="0.3">
      <c r="A14" s="248" t="s">
        <v>1731</v>
      </c>
      <c r="C14">
        <v>72</v>
      </c>
    </row>
    <row r="15" spans="1:3" x14ac:dyDescent="0.3">
      <c r="A15" s="248" t="s">
        <v>1732</v>
      </c>
      <c r="C15">
        <v>70</v>
      </c>
    </row>
    <row r="16" spans="1:3" x14ac:dyDescent="0.3">
      <c r="A16" s="248" t="s">
        <v>1733</v>
      </c>
      <c r="C16">
        <v>68</v>
      </c>
    </row>
    <row r="17" spans="1:3" x14ac:dyDescent="0.3">
      <c r="A17" s="248" t="s">
        <v>1595</v>
      </c>
      <c r="C17">
        <v>58</v>
      </c>
    </row>
    <row r="18" spans="1:3" x14ac:dyDescent="0.3">
      <c r="A18" s="248" t="s">
        <v>1721</v>
      </c>
      <c r="C18">
        <v>50</v>
      </c>
    </row>
    <row r="19" spans="1:3" x14ac:dyDescent="0.3">
      <c r="A19" s="248" t="s">
        <v>1372</v>
      </c>
      <c r="C19">
        <v>44</v>
      </c>
    </row>
    <row r="20" spans="1:3" x14ac:dyDescent="0.3">
      <c r="A20" s="248" t="s">
        <v>1671</v>
      </c>
      <c r="C20">
        <v>42</v>
      </c>
    </row>
    <row r="21" spans="1:3" x14ac:dyDescent="0.3">
      <c r="A21" s="248" t="s">
        <v>1489</v>
      </c>
      <c r="C21">
        <v>38</v>
      </c>
    </row>
    <row r="22" spans="1:3" x14ac:dyDescent="0.3">
      <c r="A22" s="248" t="s">
        <v>1627</v>
      </c>
      <c r="C22">
        <v>36</v>
      </c>
    </row>
    <row r="23" spans="1:3" x14ac:dyDescent="0.3">
      <c r="A23" s="248" t="s">
        <v>1402</v>
      </c>
      <c r="C23">
        <v>31</v>
      </c>
    </row>
    <row r="24" spans="1:3" x14ac:dyDescent="0.3">
      <c r="A24" s="248" t="s">
        <v>1740</v>
      </c>
      <c r="C24">
        <v>29</v>
      </c>
    </row>
    <row r="25" spans="1:3" x14ac:dyDescent="0.3">
      <c r="A25" s="248" t="s">
        <v>1466</v>
      </c>
      <c r="C25">
        <v>26</v>
      </c>
    </row>
    <row r="26" spans="1:3" x14ac:dyDescent="0.3">
      <c r="A26" s="248" t="s">
        <v>1512</v>
      </c>
      <c r="C26">
        <v>20</v>
      </c>
    </row>
    <row r="27" spans="1:3" x14ac:dyDescent="0.3">
      <c r="A27" s="248" t="s">
        <v>1581</v>
      </c>
      <c r="C27">
        <v>20</v>
      </c>
    </row>
    <row r="28" spans="1:3" x14ac:dyDescent="0.3">
      <c r="A28" s="248" t="s">
        <v>1650</v>
      </c>
      <c r="C28">
        <v>14</v>
      </c>
    </row>
    <row r="29" spans="1:3" x14ac:dyDescent="0.3">
      <c r="A29" s="288" t="s">
        <v>1597</v>
      </c>
      <c r="C29">
        <v>14</v>
      </c>
    </row>
    <row r="30" spans="1:3" x14ac:dyDescent="0.3">
      <c r="A30" s="248" t="s">
        <v>1355</v>
      </c>
      <c r="C30">
        <v>13</v>
      </c>
    </row>
    <row r="31" spans="1:3" x14ac:dyDescent="0.3">
      <c r="A31" s="248" t="s">
        <v>1574</v>
      </c>
      <c r="C31">
        <v>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4AE7F3-1C56-4622-8344-1995F0C9FDCE}">
  <dimension ref="A5:B240"/>
  <sheetViews>
    <sheetView topLeftCell="A94" workbookViewId="0">
      <selection activeCell="A114" sqref="A114"/>
    </sheetView>
  </sheetViews>
  <sheetFormatPr defaultRowHeight="14.4" x14ac:dyDescent="0.3"/>
  <cols>
    <col min="1" max="1" width="46.109375" bestFit="1" customWidth="1"/>
    <col min="2" max="2" width="39.77734375" bestFit="1" customWidth="1"/>
    <col min="3" max="3" width="25" bestFit="1" customWidth="1"/>
    <col min="4" max="4" width="24.6640625" bestFit="1" customWidth="1"/>
    <col min="5" max="5" width="27.6640625" bestFit="1" customWidth="1"/>
    <col min="6" max="6" width="17.33203125" bestFit="1" customWidth="1"/>
    <col min="7" max="7" width="18.44140625" bestFit="1" customWidth="1"/>
    <col min="8" max="8" width="31.6640625" bestFit="1" customWidth="1"/>
    <col min="9" max="9" width="16.5546875" bestFit="1" customWidth="1"/>
    <col min="10" max="10" width="27.6640625" bestFit="1" customWidth="1"/>
    <col min="11" max="11" width="20.6640625" bestFit="1" customWidth="1"/>
    <col min="12" max="12" width="28.6640625" bestFit="1" customWidth="1"/>
    <col min="13" max="13" width="24.6640625" bestFit="1" customWidth="1"/>
    <col min="14" max="14" width="25.33203125" bestFit="1" customWidth="1"/>
    <col min="15" max="15" width="27.88671875" bestFit="1" customWidth="1"/>
    <col min="16" max="16" width="19.33203125" bestFit="1" customWidth="1"/>
    <col min="17" max="17" width="15.33203125" bestFit="1" customWidth="1"/>
    <col min="18" max="18" width="16.109375" bestFit="1" customWidth="1"/>
    <col min="19" max="19" width="21" bestFit="1" customWidth="1"/>
    <col min="20" max="20" width="16.88671875" bestFit="1" customWidth="1"/>
    <col min="21" max="21" width="28.109375" bestFit="1" customWidth="1"/>
    <col min="22" max="22" width="17" bestFit="1" customWidth="1"/>
    <col min="23" max="23" width="28" bestFit="1" customWidth="1"/>
    <col min="24" max="24" width="20.109375" bestFit="1" customWidth="1"/>
    <col min="25" max="25" width="29.109375" bestFit="1" customWidth="1"/>
    <col min="26" max="26" width="19.109375" bestFit="1" customWidth="1"/>
    <col min="27" max="27" width="30.44140625" bestFit="1" customWidth="1"/>
    <col min="28" max="28" width="30.6640625" bestFit="1" customWidth="1"/>
    <col min="29" max="29" width="26.5546875" bestFit="1" customWidth="1"/>
    <col min="30" max="30" width="25.5546875" bestFit="1" customWidth="1"/>
    <col min="31" max="31" width="26" bestFit="1" customWidth="1"/>
    <col min="32" max="32" width="19" bestFit="1" customWidth="1"/>
    <col min="33" max="33" width="11.33203125" bestFit="1" customWidth="1"/>
  </cols>
  <sheetData>
    <row r="5" spans="1:2" x14ac:dyDescent="0.3">
      <c r="A5" s="287" t="s">
        <v>1786</v>
      </c>
      <c r="B5" t="s">
        <v>1788</v>
      </c>
    </row>
    <row r="6" spans="1:2" x14ac:dyDescent="0.3">
      <c r="A6" s="296" t="s">
        <v>41</v>
      </c>
      <c r="B6" s="270">
        <v>4755</v>
      </c>
    </row>
    <row r="7" spans="1:2" x14ac:dyDescent="0.3">
      <c r="A7" s="279" t="s">
        <v>1270</v>
      </c>
      <c r="B7" s="270">
        <v>661</v>
      </c>
    </row>
    <row r="8" spans="1:2" x14ac:dyDescent="0.3">
      <c r="A8" s="279" t="s">
        <v>74</v>
      </c>
      <c r="B8" s="270">
        <v>653</v>
      </c>
    </row>
    <row r="9" spans="1:2" x14ac:dyDescent="0.3">
      <c r="A9" s="279" t="s">
        <v>1648</v>
      </c>
      <c r="B9" s="270">
        <v>453</v>
      </c>
    </row>
    <row r="10" spans="1:2" x14ac:dyDescent="0.3">
      <c r="A10" s="279" t="s">
        <v>775</v>
      </c>
      <c r="B10" s="270">
        <v>412</v>
      </c>
    </row>
    <row r="11" spans="1:2" x14ac:dyDescent="0.3">
      <c r="A11" s="279" t="s">
        <v>1279</v>
      </c>
      <c r="B11" s="270">
        <v>353</v>
      </c>
    </row>
    <row r="12" spans="1:2" x14ac:dyDescent="0.3">
      <c r="A12" s="279" t="s">
        <v>1067</v>
      </c>
      <c r="B12" s="270">
        <v>346</v>
      </c>
    </row>
    <row r="13" spans="1:2" x14ac:dyDescent="0.3">
      <c r="A13" s="279" t="s">
        <v>1426</v>
      </c>
      <c r="B13" s="270">
        <v>325</v>
      </c>
    </row>
    <row r="14" spans="1:2" x14ac:dyDescent="0.3">
      <c r="A14" s="279" t="s">
        <v>287</v>
      </c>
      <c r="B14" s="270">
        <v>296</v>
      </c>
    </row>
    <row r="15" spans="1:2" x14ac:dyDescent="0.3">
      <c r="A15" s="279" t="s">
        <v>1708</v>
      </c>
      <c r="B15" s="270">
        <v>260</v>
      </c>
    </row>
    <row r="16" spans="1:2" x14ac:dyDescent="0.3">
      <c r="A16" s="279" t="s">
        <v>541</v>
      </c>
      <c r="B16" s="270">
        <v>161</v>
      </c>
    </row>
    <row r="17" spans="1:2" x14ac:dyDescent="0.3">
      <c r="A17" s="279" t="s">
        <v>1626</v>
      </c>
      <c r="B17" s="270">
        <v>158</v>
      </c>
    </row>
    <row r="18" spans="1:2" x14ac:dyDescent="0.3">
      <c r="A18" s="279" t="s">
        <v>1701</v>
      </c>
      <c r="B18" s="270">
        <v>133</v>
      </c>
    </row>
    <row r="19" spans="1:2" x14ac:dyDescent="0.3">
      <c r="A19" s="279" t="s">
        <v>1424</v>
      </c>
      <c r="B19" s="270">
        <v>112</v>
      </c>
    </row>
    <row r="20" spans="1:2" x14ac:dyDescent="0.3">
      <c r="A20" s="279" t="s">
        <v>1271</v>
      </c>
      <c r="B20" s="270">
        <v>86</v>
      </c>
    </row>
    <row r="21" spans="1:2" x14ac:dyDescent="0.3">
      <c r="A21" s="279" t="s">
        <v>1652</v>
      </c>
      <c r="B21" s="270">
        <v>85</v>
      </c>
    </row>
    <row r="22" spans="1:2" x14ac:dyDescent="0.3">
      <c r="A22" s="279" t="s">
        <v>1723</v>
      </c>
      <c r="B22" s="270">
        <v>76</v>
      </c>
    </row>
    <row r="23" spans="1:2" x14ac:dyDescent="0.3">
      <c r="A23" s="279" t="s">
        <v>1715</v>
      </c>
      <c r="B23" s="270">
        <v>62</v>
      </c>
    </row>
    <row r="24" spans="1:2" x14ac:dyDescent="0.3">
      <c r="A24" s="279" t="s">
        <v>1364</v>
      </c>
      <c r="B24" s="270">
        <v>44</v>
      </c>
    </row>
    <row r="25" spans="1:2" x14ac:dyDescent="0.3">
      <c r="A25" s="279" t="s">
        <v>1738</v>
      </c>
      <c r="B25" s="270">
        <v>29</v>
      </c>
    </row>
    <row r="26" spans="1:2" x14ac:dyDescent="0.3">
      <c r="A26" s="279" t="s">
        <v>1740</v>
      </c>
      <c r="B26" s="270">
        <v>29</v>
      </c>
    </row>
    <row r="27" spans="1:2" x14ac:dyDescent="0.3">
      <c r="A27" s="279" t="s">
        <v>1736</v>
      </c>
      <c r="B27" s="270">
        <v>21</v>
      </c>
    </row>
    <row r="28" spans="1:2" x14ac:dyDescent="0.3">
      <c r="A28" s="296" t="s">
        <v>111</v>
      </c>
      <c r="B28" s="270">
        <v>1521</v>
      </c>
    </row>
    <row r="29" spans="1:2" x14ac:dyDescent="0.3">
      <c r="A29" s="279" t="s">
        <v>1268</v>
      </c>
      <c r="B29" s="270">
        <v>774</v>
      </c>
    </row>
    <row r="30" spans="1:2" x14ac:dyDescent="0.3">
      <c r="A30" s="279" t="s">
        <v>1273</v>
      </c>
      <c r="B30" s="270">
        <v>747</v>
      </c>
    </row>
    <row r="31" spans="1:2" x14ac:dyDescent="0.3">
      <c r="A31" s="296" t="s">
        <v>1663</v>
      </c>
      <c r="B31" s="270">
        <v>1344</v>
      </c>
    </row>
    <row r="32" spans="1:2" x14ac:dyDescent="0.3">
      <c r="A32" s="279" t="s">
        <v>1344</v>
      </c>
      <c r="B32" s="270">
        <v>429</v>
      </c>
    </row>
    <row r="33" spans="1:2" x14ac:dyDescent="0.3">
      <c r="A33" s="279" t="s">
        <v>1260</v>
      </c>
      <c r="B33" s="270">
        <v>336</v>
      </c>
    </row>
    <row r="34" spans="1:2" x14ac:dyDescent="0.3">
      <c r="A34" s="279" t="s">
        <v>1382</v>
      </c>
      <c r="B34" s="270">
        <v>166</v>
      </c>
    </row>
    <row r="35" spans="1:2" x14ac:dyDescent="0.3">
      <c r="A35" s="279" t="s">
        <v>1714</v>
      </c>
      <c r="B35" s="270">
        <v>153</v>
      </c>
    </row>
    <row r="36" spans="1:2" x14ac:dyDescent="0.3">
      <c r="A36" s="279" t="s">
        <v>1662</v>
      </c>
      <c r="B36" s="270">
        <v>126</v>
      </c>
    </row>
    <row r="37" spans="1:2" x14ac:dyDescent="0.3">
      <c r="A37" s="279" t="s">
        <v>1386</v>
      </c>
      <c r="B37" s="270">
        <v>76</v>
      </c>
    </row>
    <row r="38" spans="1:2" x14ac:dyDescent="0.3">
      <c r="A38" s="279" t="s">
        <v>1372</v>
      </c>
      <c r="B38" s="270">
        <v>44</v>
      </c>
    </row>
    <row r="39" spans="1:2" x14ac:dyDescent="0.3">
      <c r="A39" s="279" t="s">
        <v>1409</v>
      </c>
      <c r="B39" s="270">
        <v>14</v>
      </c>
    </row>
    <row r="40" spans="1:2" x14ac:dyDescent="0.3">
      <c r="A40" s="296" t="s">
        <v>68</v>
      </c>
      <c r="B40" s="270">
        <v>1190</v>
      </c>
    </row>
    <row r="41" spans="1:2" x14ac:dyDescent="0.3">
      <c r="A41" s="279" t="s">
        <v>1275</v>
      </c>
      <c r="B41" s="270">
        <v>336</v>
      </c>
    </row>
    <row r="42" spans="1:2" x14ac:dyDescent="0.3">
      <c r="A42" s="279" t="s">
        <v>118</v>
      </c>
      <c r="B42" s="270">
        <v>293</v>
      </c>
    </row>
    <row r="43" spans="1:2" x14ac:dyDescent="0.3">
      <c r="A43" s="279" t="s">
        <v>1729</v>
      </c>
      <c r="B43" s="270">
        <v>140</v>
      </c>
    </row>
    <row r="44" spans="1:2" x14ac:dyDescent="0.3">
      <c r="A44" s="279" t="s">
        <v>1621</v>
      </c>
      <c r="B44" s="270">
        <v>117</v>
      </c>
    </row>
    <row r="45" spans="1:2" x14ac:dyDescent="0.3">
      <c r="A45" s="279" t="s">
        <v>211</v>
      </c>
      <c r="B45" s="270">
        <v>86</v>
      </c>
    </row>
    <row r="46" spans="1:2" x14ac:dyDescent="0.3">
      <c r="A46" s="279" t="s">
        <v>1730</v>
      </c>
      <c r="B46" s="270">
        <v>70</v>
      </c>
    </row>
    <row r="47" spans="1:2" x14ac:dyDescent="0.3">
      <c r="A47" s="279" t="s">
        <v>1732</v>
      </c>
      <c r="B47" s="270">
        <v>70</v>
      </c>
    </row>
    <row r="48" spans="1:2" x14ac:dyDescent="0.3">
      <c r="A48" s="279" t="s">
        <v>1671</v>
      </c>
      <c r="B48" s="270">
        <v>42</v>
      </c>
    </row>
    <row r="49" spans="1:2" x14ac:dyDescent="0.3">
      <c r="A49" s="279" t="s">
        <v>1623</v>
      </c>
      <c r="B49" s="270">
        <v>36</v>
      </c>
    </row>
    <row r="50" spans="1:2" x14ac:dyDescent="0.3">
      <c r="A50" s="296" t="s">
        <v>72</v>
      </c>
      <c r="B50" s="270">
        <v>894</v>
      </c>
    </row>
    <row r="51" spans="1:2" x14ac:dyDescent="0.3">
      <c r="A51" s="279" t="s">
        <v>1422</v>
      </c>
      <c r="B51" s="270">
        <v>347</v>
      </c>
    </row>
    <row r="52" spans="1:2" x14ac:dyDescent="0.3">
      <c r="A52" s="279" t="s">
        <v>131</v>
      </c>
      <c r="B52" s="270">
        <v>188</v>
      </c>
    </row>
    <row r="53" spans="1:2" x14ac:dyDescent="0.3">
      <c r="A53" s="279" t="s">
        <v>1252</v>
      </c>
      <c r="B53" s="270">
        <v>154</v>
      </c>
    </row>
    <row r="54" spans="1:2" x14ac:dyDescent="0.3">
      <c r="A54" s="279" t="s">
        <v>1254</v>
      </c>
      <c r="B54" s="270">
        <v>139</v>
      </c>
    </row>
    <row r="55" spans="1:2" x14ac:dyDescent="0.3">
      <c r="A55" s="279" t="s">
        <v>359</v>
      </c>
      <c r="B55" s="270">
        <v>23</v>
      </c>
    </row>
    <row r="56" spans="1:2" x14ac:dyDescent="0.3">
      <c r="A56" s="279" t="s">
        <v>1727</v>
      </c>
      <c r="B56" s="270">
        <v>23</v>
      </c>
    </row>
    <row r="57" spans="1:2" x14ac:dyDescent="0.3">
      <c r="A57" s="279" t="s">
        <v>1728</v>
      </c>
      <c r="B57" s="270">
        <v>20</v>
      </c>
    </row>
    <row r="58" spans="1:2" x14ac:dyDescent="0.3">
      <c r="A58" s="289" t="s">
        <v>67</v>
      </c>
      <c r="B58" s="270">
        <v>20</v>
      </c>
    </row>
    <row r="59" spans="1:2" x14ac:dyDescent="0.3">
      <c r="A59" s="293" t="s">
        <v>35</v>
      </c>
      <c r="B59" s="270">
        <v>20</v>
      </c>
    </row>
    <row r="60" spans="1:2" x14ac:dyDescent="0.3">
      <c r="A60" s="296" t="s">
        <v>44</v>
      </c>
      <c r="B60" s="270">
        <v>866</v>
      </c>
    </row>
    <row r="61" spans="1:2" x14ac:dyDescent="0.3">
      <c r="A61" s="279" t="s">
        <v>1712</v>
      </c>
      <c r="B61" s="270">
        <v>172</v>
      </c>
    </row>
    <row r="62" spans="1:2" x14ac:dyDescent="0.3">
      <c r="A62" s="279" t="s">
        <v>1277</v>
      </c>
      <c r="B62" s="270">
        <v>134</v>
      </c>
    </row>
    <row r="63" spans="1:2" x14ac:dyDescent="0.3">
      <c r="A63" s="279" t="s">
        <v>1667</v>
      </c>
      <c r="B63" s="270">
        <v>84</v>
      </c>
    </row>
    <row r="64" spans="1:2" x14ac:dyDescent="0.3">
      <c r="A64" s="279" t="s">
        <v>1340</v>
      </c>
      <c r="B64" s="270">
        <v>80</v>
      </c>
    </row>
    <row r="65" spans="1:2" x14ac:dyDescent="0.3">
      <c r="A65" s="279" t="s">
        <v>1252</v>
      </c>
      <c r="B65" s="270">
        <v>76</v>
      </c>
    </row>
    <row r="66" spans="1:2" x14ac:dyDescent="0.3">
      <c r="A66" s="279" t="s">
        <v>1704</v>
      </c>
      <c r="B66" s="270">
        <v>71</v>
      </c>
    </row>
    <row r="67" spans="1:2" x14ac:dyDescent="0.3">
      <c r="A67" s="279" t="s">
        <v>532</v>
      </c>
      <c r="B67" s="270">
        <v>61</v>
      </c>
    </row>
    <row r="68" spans="1:2" x14ac:dyDescent="0.3">
      <c r="A68" s="279" t="s">
        <v>320</v>
      </c>
      <c r="B68" s="270">
        <v>50</v>
      </c>
    </row>
    <row r="69" spans="1:2" x14ac:dyDescent="0.3">
      <c r="A69" s="279" t="s">
        <v>131</v>
      </c>
      <c r="B69" s="270">
        <v>38</v>
      </c>
    </row>
    <row r="70" spans="1:2" x14ac:dyDescent="0.3">
      <c r="A70" s="279" t="s">
        <v>375</v>
      </c>
      <c r="B70" s="270">
        <v>38</v>
      </c>
    </row>
    <row r="71" spans="1:2" x14ac:dyDescent="0.3">
      <c r="A71" s="279" t="s">
        <v>1581</v>
      </c>
      <c r="B71" s="270">
        <v>20</v>
      </c>
    </row>
    <row r="72" spans="1:2" x14ac:dyDescent="0.3">
      <c r="A72" s="289" t="s">
        <v>66</v>
      </c>
      <c r="B72" s="270">
        <v>20</v>
      </c>
    </row>
    <row r="73" spans="1:2" x14ac:dyDescent="0.3">
      <c r="A73" s="279" t="s">
        <v>1682</v>
      </c>
      <c r="B73" s="270">
        <v>19</v>
      </c>
    </row>
    <row r="74" spans="1:2" x14ac:dyDescent="0.3">
      <c r="A74" s="289" t="s">
        <v>66</v>
      </c>
      <c r="B74" s="270">
        <v>19</v>
      </c>
    </row>
    <row r="75" spans="1:2" x14ac:dyDescent="0.3">
      <c r="A75" s="279" t="s">
        <v>1657</v>
      </c>
      <c r="B75" s="270">
        <v>14</v>
      </c>
    </row>
    <row r="76" spans="1:2" x14ac:dyDescent="0.3">
      <c r="A76" s="289" t="s">
        <v>66</v>
      </c>
      <c r="B76" s="270">
        <v>14</v>
      </c>
    </row>
    <row r="77" spans="1:2" x14ac:dyDescent="0.3">
      <c r="A77" s="279" t="s">
        <v>1637</v>
      </c>
      <c r="B77" s="270">
        <v>9</v>
      </c>
    </row>
    <row r="78" spans="1:2" x14ac:dyDescent="0.3">
      <c r="A78" s="289" t="s">
        <v>67</v>
      </c>
      <c r="B78" s="270">
        <v>9</v>
      </c>
    </row>
    <row r="79" spans="1:2" x14ac:dyDescent="0.3">
      <c r="A79" s="293" t="s">
        <v>35</v>
      </c>
      <c r="B79" s="270">
        <v>9</v>
      </c>
    </row>
    <row r="80" spans="1:2" x14ac:dyDescent="0.3">
      <c r="A80" s="296" t="s">
        <v>70</v>
      </c>
      <c r="B80" s="270">
        <v>811</v>
      </c>
    </row>
    <row r="81" spans="1:2" x14ac:dyDescent="0.3">
      <c r="A81" s="279" t="s">
        <v>69</v>
      </c>
      <c r="B81" s="270">
        <v>583</v>
      </c>
    </row>
    <row r="82" spans="1:2" x14ac:dyDescent="0.3">
      <c r="A82" s="279" t="s">
        <v>703</v>
      </c>
      <c r="B82" s="270">
        <v>184</v>
      </c>
    </row>
    <row r="83" spans="1:2" x14ac:dyDescent="0.3">
      <c r="A83" s="279" t="s">
        <v>1550</v>
      </c>
      <c r="B83" s="270">
        <v>36</v>
      </c>
    </row>
    <row r="84" spans="1:2" x14ac:dyDescent="0.3">
      <c r="A84" s="279" t="s">
        <v>1724</v>
      </c>
      <c r="B84" s="270">
        <v>8</v>
      </c>
    </row>
    <row r="85" spans="1:2" x14ac:dyDescent="0.3">
      <c r="A85" s="289" t="s">
        <v>66</v>
      </c>
      <c r="B85" s="270">
        <v>8</v>
      </c>
    </row>
    <row r="86" spans="1:2" x14ac:dyDescent="0.3">
      <c r="A86" s="296" t="s">
        <v>793</v>
      </c>
      <c r="B86" s="270">
        <v>624</v>
      </c>
    </row>
    <row r="87" spans="1:2" x14ac:dyDescent="0.3">
      <c r="A87" s="279" t="s">
        <v>770</v>
      </c>
      <c r="B87" s="270">
        <v>624</v>
      </c>
    </row>
    <row r="88" spans="1:2" x14ac:dyDescent="0.3">
      <c r="A88" s="296" t="s">
        <v>687</v>
      </c>
      <c r="B88" s="270">
        <v>614</v>
      </c>
    </row>
    <row r="89" spans="1:2" x14ac:dyDescent="0.3">
      <c r="A89" s="279" t="s">
        <v>649</v>
      </c>
      <c r="B89" s="270">
        <v>537</v>
      </c>
    </row>
    <row r="90" spans="1:2" x14ac:dyDescent="0.3">
      <c r="A90" s="279" t="s">
        <v>1472</v>
      </c>
      <c r="B90" s="270">
        <v>77</v>
      </c>
    </row>
    <row r="91" spans="1:2" x14ac:dyDescent="0.3">
      <c r="A91" s="296" t="s">
        <v>84</v>
      </c>
      <c r="B91" s="270">
        <v>454</v>
      </c>
    </row>
    <row r="92" spans="1:2" x14ac:dyDescent="0.3">
      <c r="A92" s="279" t="s">
        <v>1660</v>
      </c>
      <c r="B92" s="270">
        <v>164</v>
      </c>
    </row>
    <row r="93" spans="1:2" x14ac:dyDescent="0.3">
      <c r="A93" s="279" t="s">
        <v>1425</v>
      </c>
      <c r="B93" s="270">
        <v>136</v>
      </c>
    </row>
    <row r="94" spans="1:2" x14ac:dyDescent="0.3">
      <c r="A94" s="279" t="s">
        <v>1158</v>
      </c>
      <c r="B94" s="270">
        <v>82</v>
      </c>
    </row>
    <row r="95" spans="1:2" x14ac:dyDescent="0.3">
      <c r="A95" s="279" t="s">
        <v>1731</v>
      </c>
      <c r="B95" s="270">
        <v>72</v>
      </c>
    </row>
    <row r="96" spans="1:2" x14ac:dyDescent="0.3">
      <c r="A96" s="296" t="s">
        <v>1763</v>
      </c>
      <c r="B96" s="270">
        <v>414</v>
      </c>
    </row>
    <row r="97" spans="1:2" x14ac:dyDescent="0.3">
      <c r="A97" s="279" t="s">
        <v>1304</v>
      </c>
      <c r="B97" s="270">
        <v>414</v>
      </c>
    </row>
    <row r="98" spans="1:2" x14ac:dyDescent="0.3">
      <c r="A98" s="296" t="s">
        <v>1791</v>
      </c>
      <c r="B98" s="270">
        <v>348</v>
      </c>
    </row>
    <row r="99" spans="1:2" x14ac:dyDescent="0.3">
      <c r="A99" s="279" t="s">
        <v>1404</v>
      </c>
      <c r="B99" s="270">
        <v>69</v>
      </c>
    </row>
    <row r="100" spans="1:2" x14ac:dyDescent="0.3">
      <c r="A100" s="279" t="s">
        <v>1744</v>
      </c>
      <c r="B100" s="270">
        <v>51</v>
      </c>
    </row>
    <row r="101" spans="1:2" x14ac:dyDescent="0.3">
      <c r="A101" s="279" t="s">
        <v>1709</v>
      </c>
      <c r="B101" s="270">
        <v>44</v>
      </c>
    </row>
    <row r="102" spans="1:2" x14ac:dyDescent="0.3">
      <c r="A102" s="279" t="s">
        <v>735</v>
      </c>
      <c r="B102" s="270">
        <v>44</v>
      </c>
    </row>
    <row r="103" spans="1:2" x14ac:dyDescent="0.3">
      <c r="A103" s="279" t="s">
        <v>1597</v>
      </c>
      <c r="B103" s="270">
        <v>43</v>
      </c>
    </row>
    <row r="104" spans="1:2" x14ac:dyDescent="0.3">
      <c r="A104" s="279" t="s">
        <v>1470</v>
      </c>
      <c r="B104" s="270">
        <v>26</v>
      </c>
    </row>
    <row r="105" spans="1:2" x14ac:dyDescent="0.3">
      <c r="A105" s="279" t="s">
        <v>1466</v>
      </c>
      <c r="B105" s="270">
        <v>26</v>
      </c>
    </row>
    <row r="106" spans="1:2" x14ac:dyDescent="0.3">
      <c r="A106" s="279" t="s">
        <v>1517</v>
      </c>
      <c r="B106" s="270">
        <v>25</v>
      </c>
    </row>
    <row r="107" spans="1:2" x14ac:dyDescent="0.3">
      <c r="A107" s="279" t="s">
        <v>1512</v>
      </c>
      <c r="B107" s="270">
        <v>20</v>
      </c>
    </row>
    <row r="108" spans="1:2" x14ac:dyDescent="0.3">
      <c r="A108" s="289" t="s">
        <v>66</v>
      </c>
      <c r="B108" s="270">
        <v>20</v>
      </c>
    </row>
    <row r="109" spans="1:2" x14ac:dyDescent="0.3">
      <c r="A109" s="296" t="s">
        <v>525</v>
      </c>
      <c r="B109" s="270">
        <v>312</v>
      </c>
    </row>
    <row r="110" spans="1:2" x14ac:dyDescent="0.3">
      <c r="A110" s="279" t="s">
        <v>523</v>
      </c>
      <c r="B110" s="270">
        <v>312</v>
      </c>
    </row>
    <row r="111" spans="1:2" x14ac:dyDescent="0.3">
      <c r="A111" s="296" t="s">
        <v>1133</v>
      </c>
      <c r="B111" s="270">
        <v>282</v>
      </c>
    </row>
    <row r="112" spans="1:2" x14ac:dyDescent="0.3">
      <c r="A112" s="279" t="s">
        <v>1075</v>
      </c>
      <c r="B112" s="270">
        <v>282</v>
      </c>
    </row>
    <row r="113" spans="1:2" x14ac:dyDescent="0.3">
      <c r="A113" s="296" t="s">
        <v>73</v>
      </c>
      <c r="B113" s="270">
        <v>260</v>
      </c>
    </row>
    <row r="114" spans="1:2" x14ac:dyDescent="0.3">
      <c r="A114" s="279" t="s">
        <v>1269</v>
      </c>
      <c r="B114" s="270">
        <v>260</v>
      </c>
    </row>
    <row r="115" spans="1:2" x14ac:dyDescent="0.3">
      <c r="A115" s="296" t="s">
        <v>819</v>
      </c>
      <c r="B115" s="270">
        <v>227</v>
      </c>
    </row>
    <row r="116" spans="1:2" x14ac:dyDescent="0.3">
      <c r="A116" s="279" t="s">
        <v>1711</v>
      </c>
      <c r="B116" s="270">
        <v>139</v>
      </c>
    </row>
    <row r="117" spans="1:2" x14ac:dyDescent="0.3">
      <c r="A117" s="279" t="s">
        <v>325</v>
      </c>
      <c r="B117" s="270">
        <v>52</v>
      </c>
    </row>
    <row r="118" spans="1:2" x14ac:dyDescent="0.3">
      <c r="A118" s="279" t="s">
        <v>1622</v>
      </c>
      <c r="B118" s="270">
        <v>36</v>
      </c>
    </row>
    <row r="119" spans="1:2" x14ac:dyDescent="0.3">
      <c r="A119" s="296" t="s">
        <v>688</v>
      </c>
      <c r="B119" s="270">
        <v>216</v>
      </c>
    </row>
    <row r="120" spans="1:2" x14ac:dyDescent="0.3">
      <c r="A120" s="279" t="s">
        <v>1710</v>
      </c>
      <c r="B120" s="270">
        <v>153</v>
      </c>
    </row>
    <row r="121" spans="1:2" x14ac:dyDescent="0.3">
      <c r="A121" s="279" t="s">
        <v>1530</v>
      </c>
      <c r="B121" s="270">
        <v>63</v>
      </c>
    </row>
    <row r="122" spans="1:2" x14ac:dyDescent="0.3">
      <c r="A122" s="296" t="s">
        <v>1789</v>
      </c>
      <c r="B122" s="270">
        <v>213</v>
      </c>
    </row>
    <row r="123" spans="1:2" x14ac:dyDescent="0.3">
      <c r="A123" s="279" t="s">
        <v>1328</v>
      </c>
      <c r="B123" s="270">
        <v>213</v>
      </c>
    </row>
    <row r="124" spans="1:2" x14ac:dyDescent="0.3">
      <c r="A124" s="296" t="s">
        <v>429</v>
      </c>
      <c r="B124" s="270">
        <v>210</v>
      </c>
    </row>
    <row r="125" spans="1:2" x14ac:dyDescent="0.3">
      <c r="A125" s="279" t="s">
        <v>538</v>
      </c>
      <c r="B125" s="270">
        <v>57</v>
      </c>
    </row>
    <row r="126" spans="1:2" x14ac:dyDescent="0.3">
      <c r="A126" s="279" t="s">
        <v>1739</v>
      </c>
      <c r="B126" s="270">
        <v>56</v>
      </c>
    </row>
    <row r="127" spans="1:2" x14ac:dyDescent="0.3">
      <c r="A127" s="279" t="s">
        <v>1633</v>
      </c>
      <c r="B127" s="270">
        <v>36</v>
      </c>
    </row>
    <row r="128" spans="1:2" x14ac:dyDescent="0.3">
      <c r="A128" s="279" t="s">
        <v>1402</v>
      </c>
      <c r="B128" s="270">
        <v>31</v>
      </c>
    </row>
    <row r="129" spans="1:2" x14ac:dyDescent="0.3">
      <c r="A129" s="279" t="s">
        <v>1706</v>
      </c>
      <c r="B129" s="270">
        <v>30</v>
      </c>
    </row>
    <row r="130" spans="1:2" x14ac:dyDescent="0.3">
      <c r="A130" s="296" t="s">
        <v>1632</v>
      </c>
      <c r="B130" s="270">
        <v>206</v>
      </c>
    </row>
    <row r="131" spans="1:2" x14ac:dyDescent="0.3">
      <c r="A131" s="279" t="s">
        <v>1631</v>
      </c>
      <c r="B131" s="270">
        <v>102</v>
      </c>
    </row>
    <row r="132" spans="1:2" x14ac:dyDescent="0.3">
      <c r="A132" s="279" t="s">
        <v>1720</v>
      </c>
      <c r="B132" s="270">
        <v>50</v>
      </c>
    </row>
    <row r="133" spans="1:2" x14ac:dyDescent="0.3">
      <c r="A133" s="279" t="s">
        <v>1726</v>
      </c>
      <c r="B133" s="270">
        <v>46</v>
      </c>
    </row>
    <row r="134" spans="1:2" x14ac:dyDescent="0.3">
      <c r="A134" s="279" t="s">
        <v>1574</v>
      </c>
      <c r="B134" s="270">
        <v>8</v>
      </c>
    </row>
    <row r="135" spans="1:2" x14ac:dyDescent="0.3">
      <c r="A135" s="289" t="s">
        <v>66</v>
      </c>
      <c r="B135" s="270">
        <v>8</v>
      </c>
    </row>
    <row r="136" spans="1:2" x14ac:dyDescent="0.3">
      <c r="A136" s="296" t="s">
        <v>124</v>
      </c>
      <c r="B136" s="270">
        <v>205</v>
      </c>
    </row>
    <row r="137" spans="1:2" x14ac:dyDescent="0.3">
      <c r="A137" s="279" t="s">
        <v>1439</v>
      </c>
      <c r="B137" s="270">
        <v>98</v>
      </c>
    </row>
    <row r="138" spans="1:2" x14ac:dyDescent="0.3">
      <c r="A138" s="279" t="s">
        <v>1430</v>
      </c>
      <c r="B138" s="270">
        <v>88</v>
      </c>
    </row>
    <row r="139" spans="1:2" x14ac:dyDescent="0.3">
      <c r="A139" s="279" t="s">
        <v>1737</v>
      </c>
      <c r="B139" s="270">
        <v>19</v>
      </c>
    </row>
    <row r="140" spans="1:2" x14ac:dyDescent="0.3">
      <c r="A140" s="289" t="s">
        <v>66</v>
      </c>
      <c r="B140" s="270">
        <v>19</v>
      </c>
    </row>
    <row r="141" spans="1:2" x14ac:dyDescent="0.3">
      <c r="A141" s="296" t="s">
        <v>1717</v>
      </c>
      <c r="B141" s="270">
        <v>205</v>
      </c>
    </row>
    <row r="142" spans="1:2" x14ac:dyDescent="0.3">
      <c r="A142" s="279" t="s">
        <v>1313</v>
      </c>
      <c r="B142" s="270">
        <v>181</v>
      </c>
    </row>
    <row r="143" spans="1:2" x14ac:dyDescent="0.3">
      <c r="A143" s="279" t="s">
        <v>1677</v>
      </c>
      <c r="B143" s="270">
        <v>24</v>
      </c>
    </row>
    <row r="144" spans="1:2" x14ac:dyDescent="0.3">
      <c r="A144" s="296" t="s">
        <v>29</v>
      </c>
      <c r="B144" s="270">
        <v>182</v>
      </c>
    </row>
    <row r="145" spans="1:2" x14ac:dyDescent="0.3">
      <c r="A145" s="279" t="s">
        <v>1376</v>
      </c>
      <c r="B145" s="270">
        <v>82</v>
      </c>
    </row>
    <row r="146" spans="1:2" x14ac:dyDescent="0.3">
      <c r="A146" s="279" t="s">
        <v>1795</v>
      </c>
      <c r="B146" s="270">
        <v>58</v>
      </c>
    </row>
    <row r="147" spans="1:2" x14ac:dyDescent="0.3">
      <c r="A147" s="289" t="s">
        <v>66</v>
      </c>
      <c r="B147" s="270">
        <v>58</v>
      </c>
    </row>
    <row r="148" spans="1:2" x14ac:dyDescent="0.3">
      <c r="A148" s="279" t="s">
        <v>1665</v>
      </c>
      <c r="B148" s="270">
        <v>42</v>
      </c>
    </row>
    <row r="149" spans="1:2" x14ac:dyDescent="0.3">
      <c r="A149" s="296" t="s">
        <v>1765</v>
      </c>
      <c r="B149" s="270">
        <v>180</v>
      </c>
    </row>
    <row r="150" spans="1:2" x14ac:dyDescent="0.3">
      <c r="A150" s="279" t="s">
        <v>1258</v>
      </c>
      <c r="B150" s="270">
        <v>86</v>
      </c>
    </row>
    <row r="151" spans="1:2" x14ac:dyDescent="0.3">
      <c r="A151" s="279" t="s">
        <v>1347</v>
      </c>
      <c r="B151" s="270">
        <v>80</v>
      </c>
    </row>
    <row r="152" spans="1:2" x14ac:dyDescent="0.3">
      <c r="A152" s="279" t="s">
        <v>1650</v>
      </c>
      <c r="B152" s="270">
        <v>14</v>
      </c>
    </row>
    <row r="153" spans="1:2" x14ac:dyDescent="0.3">
      <c r="A153" s="289" t="s">
        <v>66</v>
      </c>
      <c r="B153" s="270">
        <v>14</v>
      </c>
    </row>
    <row r="154" spans="1:2" x14ac:dyDescent="0.3">
      <c r="A154" s="296" t="s">
        <v>85</v>
      </c>
      <c r="B154" s="270">
        <v>172</v>
      </c>
    </row>
    <row r="155" spans="1:2" x14ac:dyDescent="0.3">
      <c r="A155" s="279" t="s">
        <v>1713</v>
      </c>
      <c r="B155" s="270">
        <v>172</v>
      </c>
    </row>
    <row r="156" spans="1:2" x14ac:dyDescent="0.3">
      <c r="A156" s="296" t="s">
        <v>117</v>
      </c>
      <c r="B156" s="270">
        <v>163</v>
      </c>
    </row>
    <row r="157" spans="1:2" x14ac:dyDescent="0.3">
      <c r="A157" s="279" t="s">
        <v>1558</v>
      </c>
      <c r="B157" s="270">
        <v>72</v>
      </c>
    </row>
    <row r="158" spans="1:2" x14ac:dyDescent="0.3">
      <c r="A158" s="279" t="s">
        <v>1734</v>
      </c>
      <c r="B158" s="270">
        <v>34</v>
      </c>
    </row>
    <row r="159" spans="1:2" x14ac:dyDescent="0.3">
      <c r="A159" s="279" t="s">
        <v>1545</v>
      </c>
      <c r="B159" s="270">
        <v>34</v>
      </c>
    </row>
    <row r="160" spans="1:2" x14ac:dyDescent="0.3">
      <c r="A160" s="279" t="s">
        <v>1725</v>
      </c>
      <c r="B160" s="270">
        <v>23</v>
      </c>
    </row>
    <row r="161" spans="1:2" x14ac:dyDescent="0.3">
      <c r="A161" s="296" t="s">
        <v>1764</v>
      </c>
      <c r="B161" s="270">
        <v>160</v>
      </c>
    </row>
    <row r="162" spans="1:2" x14ac:dyDescent="0.3">
      <c r="A162" s="279" t="s">
        <v>1338</v>
      </c>
      <c r="B162" s="270">
        <v>160</v>
      </c>
    </row>
    <row r="163" spans="1:2" x14ac:dyDescent="0.3">
      <c r="A163" s="296" t="s">
        <v>1767</v>
      </c>
      <c r="B163" s="270">
        <v>141</v>
      </c>
    </row>
    <row r="164" spans="1:2" x14ac:dyDescent="0.3">
      <c r="A164" s="279" t="s">
        <v>1388</v>
      </c>
      <c r="B164" s="270">
        <v>141</v>
      </c>
    </row>
    <row r="165" spans="1:2" x14ac:dyDescent="0.3">
      <c r="A165" s="296" t="s">
        <v>1769</v>
      </c>
      <c r="B165" s="270">
        <v>126</v>
      </c>
    </row>
    <row r="166" spans="1:2" x14ac:dyDescent="0.3">
      <c r="A166" s="279" t="s">
        <v>1444</v>
      </c>
      <c r="B166" s="270">
        <v>126</v>
      </c>
    </row>
    <row r="167" spans="1:2" x14ac:dyDescent="0.3">
      <c r="A167" s="296" t="s">
        <v>515</v>
      </c>
      <c r="B167" s="270">
        <v>115</v>
      </c>
    </row>
    <row r="168" spans="1:2" x14ac:dyDescent="0.3">
      <c r="A168" s="279" t="s">
        <v>516</v>
      </c>
      <c r="B168" s="270">
        <v>63</v>
      </c>
    </row>
    <row r="169" spans="1:2" x14ac:dyDescent="0.3">
      <c r="A169" s="279" t="s">
        <v>1529</v>
      </c>
      <c r="B169" s="270">
        <v>52</v>
      </c>
    </row>
    <row r="170" spans="1:2" x14ac:dyDescent="0.3">
      <c r="A170" s="296" t="s">
        <v>40</v>
      </c>
      <c r="B170" s="270">
        <v>100</v>
      </c>
    </row>
    <row r="171" spans="1:2" x14ac:dyDescent="0.3">
      <c r="A171" s="279" t="s">
        <v>78</v>
      </c>
      <c r="B171" s="270">
        <v>86</v>
      </c>
    </row>
    <row r="172" spans="1:2" x14ac:dyDescent="0.3">
      <c r="A172" s="279" t="s">
        <v>1718</v>
      </c>
      <c r="B172" s="270">
        <v>14</v>
      </c>
    </row>
    <row r="173" spans="1:2" x14ac:dyDescent="0.3">
      <c r="A173" s="289" t="s">
        <v>66</v>
      </c>
      <c r="B173" s="270">
        <v>14</v>
      </c>
    </row>
    <row r="174" spans="1:2" x14ac:dyDescent="0.3">
      <c r="A174" s="296" t="s">
        <v>1751</v>
      </c>
      <c r="B174" s="270">
        <v>96</v>
      </c>
    </row>
    <row r="175" spans="1:2" x14ac:dyDescent="0.3">
      <c r="A175" s="279" t="s">
        <v>1384</v>
      </c>
      <c r="B175" s="270">
        <v>96</v>
      </c>
    </row>
    <row r="176" spans="1:2" x14ac:dyDescent="0.3">
      <c r="A176" s="296" t="s">
        <v>1182</v>
      </c>
      <c r="B176" s="270">
        <v>89</v>
      </c>
    </row>
    <row r="177" spans="1:2" x14ac:dyDescent="0.3">
      <c r="A177" s="279" t="s">
        <v>1489</v>
      </c>
      <c r="B177" s="270">
        <v>38</v>
      </c>
    </row>
    <row r="178" spans="1:2" x14ac:dyDescent="0.3">
      <c r="A178" s="279" t="s">
        <v>1491</v>
      </c>
      <c r="B178" s="270">
        <v>32</v>
      </c>
    </row>
    <row r="179" spans="1:2" x14ac:dyDescent="0.3">
      <c r="A179" s="279" t="s">
        <v>1605</v>
      </c>
      <c r="B179" s="270">
        <v>19</v>
      </c>
    </row>
    <row r="180" spans="1:2" x14ac:dyDescent="0.3">
      <c r="A180" s="289" t="s">
        <v>67</v>
      </c>
      <c r="B180" s="270">
        <v>19</v>
      </c>
    </row>
    <row r="181" spans="1:2" x14ac:dyDescent="0.3">
      <c r="A181" s="293" t="s">
        <v>27</v>
      </c>
      <c r="B181" s="270">
        <v>19</v>
      </c>
    </row>
    <row r="182" spans="1:2" x14ac:dyDescent="0.3">
      <c r="A182" s="296" t="s">
        <v>1777</v>
      </c>
      <c r="B182" s="270">
        <v>78</v>
      </c>
    </row>
    <row r="183" spans="1:2" x14ac:dyDescent="0.3">
      <c r="A183" s="279" t="s">
        <v>1589</v>
      </c>
      <c r="B183" s="270">
        <v>68</v>
      </c>
    </row>
    <row r="184" spans="1:2" x14ac:dyDescent="0.3">
      <c r="A184" s="279" t="s">
        <v>1579</v>
      </c>
      <c r="B184" s="270">
        <v>10</v>
      </c>
    </row>
    <row r="185" spans="1:2" x14ac:dyDescent="0.3">
      <c r="A185" s="289" t="s">
        <v>67</v>
      </c>
      <c r="B185" s="270">
        <v>10</v>
      </c>
    </row>
    <row r="186" spans="1:2" x14ac:dyDescent="0.3">
      <c r="A186" s="293" t="s">
        <v>23</v>
      </c>
      <c r="B186" s="270">
        <v>10</v>
      </c>
    </row>
    <row r="187" spans="1:2" x14ac:dyDescent="0.3">
      <c r="A187" s="296" t="s">
        <v>1232</v>
      </c>
      <c r="B187" s="270">
        <v>77</v>
      </c>
    </row>
    <row r="188" spans="1:2" x14ac:dyDescent="0.3">
      <c r="A188" s="279" t="s">
        <v>1525</v>
      </c>
      <c r="B188" s="270">
        <v>77</v>
      </c>
    </row>
    <row r="189" spans="1:2" x14ac:dyDescent="0.3">
      <c r="A189" s="296" t="s">
        <v>1722</v>
      </c>
      <c r="B189" s="270">
        <v>76</v>
      </c>
    </row>
    <row r="190" spans="1:2" x14ac:dyDescent="0.3">
      <c r="A190" s="279" t="s">
        <v>1721</v>
      </c>
      <c r="B190" s="270">
        <v>50</v>
      </c>
    </row>
    <row r="191" spans="1:2" x14ac:dyDescent="0.3">
      <c r="A191" s="279" t="s">
        <v>1355</v>
      </c>
      <c r="B191" s="270">
        <v>13</v>
      </c>
    </row>
    <row r="192" spans="1:2" x14ac:dyDescent="0.3">
      <c r="A192" s="289" t="s">
        <v>66</v>
      </c>
      <c r="B192" s="270">
        <v>13</v>
      </c>
    </row>
    <row r="193" spans="1:2" x14ac:dyDescent="0.3">
      <c r="A193" s="279" t="s">
        <v>1354</v>
      </c>
      <c r="B193" s="270">
        <v>13</v>
      </c>
    </row>
    <row r="194" spans="1:2" x14ac:dyDescent="0.3">
      <c r="A194" s="289" t="s">
        <v>67</v>
      </c>
      <c r="B194" s="270">
        <v>13</v>
      </c>
    </row>
    <row r="195" spans="1:2" x14ac:dyDescent="0.3">
      <c r="A195" s="293" t="s">
        <v>26</v>
      </c>
      <c r="B195" s="270">
        <v>13</v>
      </c>
    </row>
    <row r="196" spans="1:2" x14ac:dyDescent="0.3">
      <c r="A196" s="296" t="s">
        <v>266</v>
      </c>
      <c r="B196" s="270">
        <v>74</v>
      </c>
    </row>
    <row r="197" spans="1:2" x14ac:dyDescent="0.3">
      <c r="A197" s="279" t="s">
        <v>1568</v>
      </c>
      <c r="B197" s="270">
        <v>34</v>
      </c>
    </row>
    <row r="198" spans="1:2" x14ac:dyDescent="0.3">
      <c r="A198" s="279" t="s">
        <v>299</v>
      </c>
      <c r="B198" s="270">
        <v>20</v>
      </c>
    </row>
    <row r="199" spans="1:2" x14ac:dyDescent="0.3">
      <c r="A199" s="289" t="s">
        <v>66</v>
      </c>
      <c r="B199" s="270">
        <v>20</v>
      </c>
    </row>
    <row r="200" spans="1:2" x14ac:dyDescent="0.3">
      <c r="A200" s="279" t="s">
        <v>1510</v>
      </c>
      <c r="B200" s="270">
        <v>20</v>
      </c>
    </row>
    <row r="201" spans="1:2" x14ac:dyDescent="0.3">
      <c r="A201" s="289" t="s">
        <v>67</v>
      </c>
      <c r="B201" s="270">
        <v>20</v>
      </c>
    </row>
    <row r="202" spans="1:2" x14ac:dyDescent="0.3">
      <c r="A202" s="293" t="s">
        <v>27</v>
      </c>
      <c r="B202" s="270">
        <v>20</v>
      </c>
    </row>
    <row r="203" spans="1:2" x14ac:dyDescent="0.3">
      <c r="A203" s="296" t="s">
        <v>344</v>
      </c>
      <c r="B203" s="270">
        <v>72</v>
      </c>
    </row>
    <row r="204" spans="1:2" x14ac:dyDescent="0.3">
      <c r="A204" s="279" t="s">
        <v>1172</v>
      </c>
      <c r="B204" s="270">
        <v>72</v>
      </c>
    </row>
    <row r="205" spans="1:2" x14ac:dyDescent="0.3">
      <c r="A205" s="296" t="s">
        <v>1776</v>
      </c>
      <c r="B205" s="270">
        <v>70</v>
      </c>
    </row>
    <row r="206" spans="1:2" x14ac:dyDescent="0.3">
      <c r="A206" s="279" t="s">
        <v>1551</v>
      </c>
      <c r="B206" s="270">
        <v>70</v>
      </c>
    </row>
    <row r="207" spans="1:2" x14ac:dyDescent="0.3">
      <c r="A207" s="296" t="s">
        <v>1735</v>
      </c>
      <c r="B207" s="270">
        <v>68</v>
      </c>
    </row>
    <row r="208" spans="1:2" x14ac:dyDescent="0.3">
      <c r="A208" s="279" t="s">
        <v>1733</v>
      </c>
      <c r="B208" s="270">
        <v>68</v>
      </c>
    </row>
    <row r="209" spans="1:2" x14ac:dyDescent="0.3">
      <c r="A209" s="296" t="s">
        <v>1748</v>
      </c>
      <c r="B209" s="270">
        <v>57</v>
      </c>
    </row>
    <row r="210" spans="1:2" x14ac:dyDescent="0.3">
      <c r="A210" s="279" t="s">
        <v>1418</v>
      </c>
      <c r="B210" s="270">
        <v>57</v>
      </c>
    </row>
    <row r="211" spans="1:2" x14ac:dyDescent="0.3">
      <c r="A211" s="296" t="s">
        <v>1773</v>
      </c>
      <c r="B211" s="270">
        <v>46</v>
      </c>
    </row>
    <row r="212" spans="1:2" x14ac:dyDescent="0.3">
      <c r="A212" s="279" t="s">
        <v>1501</v>
      </c>
      <c r="B212" s="270">
        <v>46</v>
      </c>
    </row>
    <row r="213" spans="1:2" x14ac:dyDescent="0.3">
      <c r="A213" s="296" t="s">
        <v>1752</v>
      </c>
      <c r="B213" s="270">
        <v>38</v>
      </c>
    </row>
    <row r="214" spans="1:2" x14ac:dyDescent="0.3">
      <c r="A214" s="279" t="s">
        <v>1459</v>
      </c>
      <c r="B214" s="270">
        <v>38</v>
      </c>
    </row>
    <row r="215" spans="1:2" x14ac:dyDescent="0.3">
      <c r="A215" s="296" t="s">
        <v>1746</v>
      </c>
      <c r="B215" s="270">
        <v>36</v>
      </c>
    </row>
    <row r="216" spans="1:2" x14ac:dyDescent="0.3">
      <c r="A216" s="279" t="s">
        <v>1750</v>
      </c>
      <c r="B216" s="270">
        <v>36</v>
      </c>
    </row>
    <row r="217" spans="1:2" x14ac:dyDescent="0.3">
      <c r="A217" s="296" t="s">
        <v>1775</v>
      </c>
      <c r="B217" s="270">
        <v>36</v>
      </c>
    </row>
    <row r="218" spans="1:2" x14ac:dyDescent="0.3">
      <c r="A218" s="279" t="s">
        <v>1544</v>
      </c>
      <c r="B218" s="270">
        <v>36</v>
      </c>
    </row>
    <row r="219" spans="1:2" x14ac:dyDescent="0.3">
      <c r="A219" s="296" t="s">
        <v>1625</v>
      </c>
      <c r="B219" s="270">
        <v>36</v>
      </c>
    </row>
    <row r="220" spans="1:2" x14ac:dyDescent="0.3">
      <c r="A220" s="279" t="s">
        <v>1624</v>
      </c>
      <c r="B220" s="270">
        <v>36</v>
      </c>
    </row>
    <row r="221" spans="1:2" x14ac:dyDescent="0.3">
      <c r="A221" s="296" t="s">
        <v>1749</v>
      </c>
      <c r="B221" s="270">
        <v>36</v>
      </c>
    </row>
    <row r="222" spans="1:2" x14ac:dyDescent="0.3">
      <c r="A222" s="279" t="s">
        <v>1549</v>
      </c>
      <c r="B222" s="270">
        <v>36</v>
      </c>
    </row>
    <row r="223" spans="1:2" x14ac:dyDescent="0.3">
      <c r="A223" s="296" t="s">
        <v>1628</v>
      </c>
      <c r="B223" s="270">
        <v>36</v>
      </c>
    </row>
    <row r="224" spans="1:2" x14ac:dyDescent="0.3">
      <c r="A224" s="279" t="s">
        <v>1627</v>
      </c>
      <c r="B224" s="270">
        <v>36</v>
      </c>
    </row>
    <row r="225" spans="1:2" x14ac:dyDescent="0.3">
      <c r="A225" s="296" t="s">
        <v>1772</v>
      </c>
      <c r="B225" s="270">
        <v>34</v>
      </c>
    </row>
    <row r="226" spans="1:2" x14ac:dyDescent="0.3">
      <c r="A226" s="279" t="s">
        <v>1468</v>
      </c>
      <c r="B226" s="270">
        <v>34</v>
      </c>
    </row>
    <row r="227" spans="1:2" x14ac:dyDescent="0.3">
      <c r="A227" s="296" t="s">
        <v>1219</v>
      </c>
      <c r="B227" s="270">
        <v>29</v>
      </c>
    </row>
    <row r="228" spans="1:2" x14ac:dyDescent="0.3">
      <c r="A228" s="279" t="s">
        <v>1599</v>
      </c>
      <c r="B228" s="270">
        <v>29</v>
      </c>
    </row>
    <row r="229" spans="1:2" x14ac:dyDescent="0.3">
      <c r="A229" s="296" t="s">
        <v>1770</v>
      </c>
      <c r="B229" s="270">
        <v>29</v>
      </c>
    </row>
    <row r="230" spans="1:2" x14ac:dyDescent="0.3">
      <c r="A230" s="279" t="s">
        <v>1504</v>
      </c>
      <c r="B230" s="270">
        <v>23</v>
      </c>
    </row>
    <row r="231" spans="1:2" x14ac:dyDescent="0.3">
      <c r="A231" s="279" t="s">
        <v>1456</v>
      </c>
      <c r="B231" s="270">
        <v>6</v>
      </c>
    </row>
    <row r="232" spans="1:2" x14ac:dyDescent="0.3">
      <c r="A232" s="289" t="s">
        <v>67</v>
      </c>
      <c r="B232" s="270">
        <v>6</v>
      </c>
    </row>
    <row r="233" spans="1:2" x14ac:dyDescent="0.3">
      <c r="A233" s="293" t="s">
        <v>23</v>
      </c>
      <c r="B233" s="270">
        <v>6</v>
      </c>
    </row>
    <row r="234" spans="1:2" x14ac:dyDescent="0.3">
      <c r="A234" s="296" t="s">
        <v>1771</v>
      </c>
      <c r="B234" s="270">
        <v>26</v>
      </c>
    </row>
    <row r="235" spans="1:2" x14ac:dyDescent="0.3">
      <c r="A235" s="279" t="s">
        <v>1464</v>
      </c>
      <c r="B235" s="270">
        <v>26</v>
      </c>
    </row>
    <row r="236" spans="1:2" x14ac:dyDescent="0.3">
      <c r="A236" s="296" t="s">
        <v>76</v>
      </c>
      <c r="B236" s="270">
        <v>19</v>
      </c>
    </row>
    <row r="237" spans="1:2" x14ac:dyDescent="0.3">
      <c r="A237" s="279" t="s">
        <v>32</v>
      </c>
      <c r="B237" s="270">
        <v>19</v>
      </c>
    </row>
    <row r="238" spans="1:2" x14ac:dyDescent="0.3">
      <c r="A238" s="289" t="s">
        <v>67</v>
      </c>
      <c r="B238" s="270">
        <v>19</v>
      </c>
    </row>
    <row r="239" spans="1:2" x14ac:dyDescent="0.3">
      <c r="A239" s="293" t="s">
        <v>27</v>
      </c>
      <c r="B239" s="270">
        <v>19</v>
      </c>
    </row>
    <row r="240" spans="1:2" x14ac:dyDescent="0.3">
      <c r="A240" s="296" t="s">
        <v>1787</v>
      </c>
      <c r="B240" s="270">
        <v>18668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EF89C3-7F12-494A-A08D-8E9EAF052F44}">
  <sheetPr>
    <tabColor theme="2" tint="-0.499984740745262"/>
  </sheetPr>
  <dimension ref="A1:G86"/>
  <sheetViews>
    <sheetView topLeftCell="A40" workbookViewId="0">
      <selection activeCell="F54" sqref="F54"/>
    </sheetView>
  </sheetViews>
  <sheetFormatPr defaultRowHeight="14.4" outlineLevelRow="1" x14ac:dyDescent="0.3"/>
  <cols>
    <col min="1" max="1" width="45" customWidth="1"/>
    <col min="2" max="2" width="18.5546875" customWidth="1"/>
    <col min="3" max="3" width="25.88671875" customWidth="1"/>
    <col min="4" max="4" width="14.5546875" customWidth="1"/>
    <col min="5" max="5" width="22" customWidth="1"/>
    <col min="6" max="6" width="16.5546875" customWidth="1"/>
  </cols>
  <sheetData>
    <row r="1" spans="1:7" ht="42.75" customHeight="1" x14ac:dyDescent="0.3">
      <c r="A1" s="275" t="s">
        <v>2</v>
      </c>
      <c r="B1" s="275" t="s">
        <v>21</v>
      </c>
      <c r="C1" s="275" t="s">
        <v>2</v>
      </c>
      <c r="D1" s="275" t="s">
        <v>1790</v>
      </c>
      <c r="E1" s="275" t="s">
        <v>4</v>
      </c>
      <c r="F1" s="275" t="s">
        <v>1785</v>
      </c>
      <c r="G1" s="275" t="s">
        <v>1784</v>
      </c>
    </row>
    <row r="2" spans="1:7" outlineLevel="1" x14ac:dyDescent="0.3">
      <c r="A2" s="295" t="s">
        <v>41</v>
      </c>
      <c r="B2" s="280"/>
      <c r="C2" s="280"/>
      <c r="D2" s="280"/>
      <c r="E2" s="280"/>
      <c r="F2" s="281"/>
    </row>
    <row r="3" spans="1:7" outlineLevel="1" x14ac:dyDescent="0.3">
      <c r="A3" s="49" t="s">
        <v>1270</v>
      </c>
      <c r="B3" s="20" t="s">
        <v>67</v>
      </c>
      <c r="C3" s="3" t="s">
        <v>41</v>
      </c>
      <c r="D3" s="47" t="s">
        <v>1655</v>
      </c>
      <c r="E3" s="48">
        <v>6863308</v>
      </c>
      <c r="F3" s="294">
        <v>661</v>
      </c>
    </row>
    <row r="4" spans="1:7" outlineLevel="1" x14ac:dyDescent="0.3">
      <c r="A4" s="49" t="s">
        <v>74</v>
      </c>
      <c r="B4" s="20" t="s">
        <v>66</v>
      </c>
      <c r="C4" s="3" t="s">
        <v>41</v>
      </c>
      <c r="D4" s="47">
        <v>43897</v>
      </c>
      <c r="E4" s="48">
        <v>5866826</v>
      </c>
      <c r="F4" s="294">
        <v>653</v>
      </c>
    </row>
    <row r="5" spans="1:7" outlineLevel="1" x14ac:dyDescent="0.3">
      <c r="A5" s="49" t="s">
        <v>1648</v>
      </c>
      <c r="B5" s="20" t="s">
        <v>67</v>
      </c>
      <c r="C5" s="3" t="s">
        <v>41</v>
      </c>
      <c r="D5" s="47">
        <v>45080</v>
      </c>
      <c r="E5" s="48" t="s">
        <v>1285</v>
      </c>
      <c r="F5" s="294">
        <v>453</v>
      </c>
      <c r="G5" s="281"/>
    </row>
    <row r="6" spans="1:7" x14ac:dyDescent="0.3">
      <c r="A6" s="279"/>
      <c r="B6" s="279"/>
      <c r="C6" s="279"/>
      <c r="D6" s="279"/>
      <c r="E6" s="279"/>
      <c r="F6" s="281" t="s">
        <v>1783</v>
      </c>
      <c r="G6" s="281">
        <v>1767</v>
      </c>
    </row>
    <row r="7" spans="1:7" outlineLevel="1" x14ac:dyDescent="0.3">
      <c r="A7" s="295" t="s">
        <v>1663</v>
      </c>
      <c r="B7" s="280"/>
      <c r="C7" s="280"/>
      <c r="D7" s="280"/>
      <c r="E7" s="280"/>
      <c r="F7" s="281"/>
    </row>
    <row r="8" spans="1:7" outlineLevel="1" x14ac:dyDescent="0.3">
      <c r="A8" s="49" t="s">
        <v>1344</v>
      </c>
      <c r="B8" s="20" t="s">
        <v>66</v>
      </c>
      <c r="C8" s="3" t="s">
        <v>1663</v>
      </c>
      <c r="D8" s="47">
        <v>45368</v>
      </c>
      <c r="E8" s="48" t="s">
        <v>1345</v>
      </c>
      <c r="F8" s="294">
        <v>429</v>
      </c>
    </row>
    <row r="9" spans="1:7" outlineLevel="1" x14ac:dyDescent="0.3">
      <c r="A9" s="49" t="s">
        <v>1260</v>
      </c>
      <c r="B9" s="20" t="s">
        <v>66</v>
      </c>
      <c r="C9" s="3" t="s">
        <v>1663</v>
      </c>
      <c r="D9" s="47">
        <v>45368</v>
      </c>
      <c r="E9" s="48" t="s">
        <v>1261</v>
      </c>
      <c r="F9" s="294">
        <v>336</v>
      </c>
    </row>
    <row r="10" spans="1:7" outlineLevel="1" x14ac:dyDescent="0.3">
      <c r="A10" s="49" t="s">
        <v>1382</v>
      </c>
      <c r="B10" s="20" t="s">
        <v>67</v>
      </c>
      <c r="C10" s="3" t="s">
        <v>1663</v>
      </c>
      <c r="D10" s="47">
        <v>45553</v>
      </c>
      <c r="E10" s="48" t="s">
        <v>1383</v>
      </c>
      <c r="F10" s="294">
        <v>166</v>
      </c>
    </row>
    <row r="11" spans="1:7" x14ac:dyDescent="0.3">
      <c r="A11" s="279"/>
      <c r="B11" s="279"/>
      <c r="C11" s="279"/>
      <c r="D11" s="279"/>
      <c r="E11" s="279"/>
      <c r="F11" s="281" t="s">
        <v>1782</v>
      </c>
      <c r="G11" s="282">
        <v>931</v>
      </c>
    </row>
    <row r="12" spans="1:7" outlineLevel="1" x14ac:dyDescent="0.3">
      <c r="A12" s="295" t="s">
        <v>70</v>
      </c>
      <c r="B12" s="280"/>
      <c r="C12" s="280"/>
      <c r="D12" s="280"/>
      <c r="E12" s="280"/>
      <c r="F12" s="281"/>
    </row>
    <row r="13" spans="1:7" outlineLevel="1" x14ac:dyDescent="0.3">
      <c r="A13" s="49" t="s">
        <v>69</v>
      </c>
      <c r="B13" s="20" t="s">
        <v>67</v>
      </c>
      <c r="C13" s="3" t="s">
        <v>70</v>
      </c>
      <c r="D13" s="47">
        <v>43475</v>
      </c>
      <c r="E13" s="48" t="s">
        <v>52</v>
      </c>
      <c r="F13" s="294">
        <v>583</v>
      </c>
    </row>
    <row r="14" spans="1:7" outlineLevel="1" x14ac:dyDescent="0.3">
      <c r="A14" s="49" t="s">
        <v>703</v>
      </c>
      <c r="B14" s="20" t="s">
        <v>66</v>
      </c>
      <c r="C14" s="3" t="s">
        <v>70</v>
      </c>
      <c r="D14" s="47">
        <v>43475</v>
      </c>
      <c r="E14" s="48" t="s">
        <v>680</v>
      </c>
      <c r="F14" s="294">
        <v>184</v>
      </c>
    </row>
    <row r="15" spans="1:7" outlineLevel="1" x14ac:dyDescent="0.3">
      <c r="A15" s="49" t="s">
        <v>1550</v>
      </c>
      <c r="B15" s="20" t="s">
        <v>66</v>
      </c>
      <c r="C15" s="3" t="s">
        <v>70</v>
      </c>
      <c r="D15" s="47">
        <v>45031</v>
      </c>
      <c r="E15" s="48" t="s">
        <v>1555</v>
      </c>
      <c r="F15" s="294">
        <v>36</v>
      </c>
    </row>
    <row r="16" spans="1:7" x14ac:dyDescent="0.3">
      <c r="A16" s="285"/>
      <c r="B16" s="285"/>
      <c r="C16" s="285"/>
      <c r="D16" s="285"/>
      <c r="E16" s="285"/>
      <c r="F16" s="281" t="s">
        <v>1782</v>
      </c>
      <c r="G16" s="281">
        <v>803</v>
      </c>
    </row>
    <row r="17" spans="1:7" outlineLevel="1" x14ac:dyDescent="0.3">
      <c r="A17" s="295" t="s">
        <v>68</v>
      </c>
      <c r="B17" s="280"/>
      <c r="C17" s="280"/>
      <c r="D17" s="280"/>
      <c r="E17" s="280"/>
      <c r="F17" s="281"/>
    </row>
    <row r="18" spans="1:7" outlineLevel="1" x14ac:dyDescent="0.3">
      <c r="A18" s="49" t="s">
        <v>1275</v>
      </c>
      <c r="B18" s="20" t="s">
        <v>66</v>
      </c>
      <c r="C18" s="3" t="s">
        <v>68</v>
      </c>
      <c r="D18" s="47">
        <v>45212</v>
      </c>
      <c r="E18" s="48" t="s">
        <v>1263</v>
      </c>
      <c r="F18" s="294">
        <v>336</v>
      </c>
    </row>
    <row r="19" spans="1:7" outlineLevel="1" x14ac:dyDescent="0.3">
      <c r="A19" s="49" t="s">
        <v>118</v>
      </c>
      <c r="B19" s="20" t="s">
        <v>66</v>
      </c>
      <c r="C19" s="3" t="s">
        <v>68</v>
      </c>
      <c r="D19" s="47">
        <v>44263</v>
      </c>
      <c r="E19" s="48" t="s">
        <v>714</v>
      </c>
      <c r="F19" s="294">
        <v>293</v>
      </c>
    </row>
    <row r="20" spans="1:7" outlineLevel="1" x14ac:dyDescent="0.3">
      <c r="A20" s="49" t="s">
        <v>1729</v>
      </c>
      <c r="B20" s="20" t="s">
        <v>67</v>
      </c>
      <c r="C20" s="3" t="s">
        <v>68</v>
      </c>
      <c r="D20" s="47">
        <v>45567</v>
      </c>
      <c r="E20" s="48" t="s">
        <v>1540</v>
      </c>
      <c r="F20" s="294">
        <v>140</v>
      </c>
    </row>
    <row r="21" spans="1:7" x14ac:dyDescent="0.3">
      <c r="A21" s="279"/>
      <c r="B21" s="279"/>
      <c r="C21" s="279"/>
      <c r="D21" s="279"/>
      <c r="E21" s="279"/>
      <c r="F21" s="281" t="s">
        <v>1782</v>
      </c>
      <c r="G21" s="283">
        <f>SUM(F18:F20)</f>
        <v>769</v>
      </c>
    </row>
    <row r="22" spans="1:7" outlineLevel="1" x14ac:dyDescent="0.3">
      <c r="A22" s="295" t="s">
        <v>72</v>
      </c>
      <c r="B22" s="280"/>
      <c r="C22" s="280"/>
      <c r="D22" s="280"/>
      <c r="E22" s="280"/>
      <c r="F22" s="281"/>
    </row>
    <row r="23" spans="1:7" outlineLevel="1" x14ac:dyDescent="0.3">
      <c r="A23" s="49" t="s">
        <v>1422</v>
      </c>
      <c r="B23" s="20" t="s">
        <v>67</v>
      </c>
      <c r="C23" s="3" t="s">
        <v>72</v>
      </c>
      <c r="D23" s="47">
        <v>45449</v>
      </c>
      <c r="E23" s="48" t="s">
        <v>1324</v>
      </c>
      <c r="F23" s="294">
        <v>347</v>
      </c>
    </row>
    <row r="24" spans="1:7" outlineLevel="1" x14ac:dyDescent="0.3">
      <c r="A24" s="49" t="s">
        <v>131</v>
      </c>
      <c r="B24" s="20" t="s">
        <v>66</v>
      </c>
      <c r="C24" s="3" t="s">
        <v>44</v>
      </c>
      <c r="D24" s="47">
        <v>44342</v>
      </c>
      <c r="E24" s="48" t="s">
        <v>1006</v>
      </c>
      <c r="F24" s="294">
        <v>188</v>
      </c>
    </row>
    <row r="25" spans="1:7" outlineLevel="1" x14ac:dyDescent="0.3">
      <c r="A25" s="49" t="s">
        <v>1252</v>
      </c>
      <c r="B25" s="20" t="s">
        <v>67</v>
      </c>
      <c r="C25" s="3" t="s">
        <v>72</v>
      </c>
      <c r="D25" s="47">
        <v>45109</v>
      </c>
      <c r="E25" s="48" t="s">
        <v>1253</v>
      </c>
      <c r="F25" s="294">
        <v>230</v>
      </c>
    </row>
    <row r="26" spans="1:7" x14ac:dyDescent="0.3">
      <c r="A26" s="279"/>
      <c r="B26" s="279"/>
      <c r="C26" s="279"/>
      <c r="D26" s="279"/>
      <c r="E26" s="279"/>
      <c r="F26" s="281" t="s">
        <v>1782</v>
      </c>
      <c r="G26" s="283">
        <f>SUM(F23:F25)</f>
        <v>765</v>
      </c>
    </row>
    <row r="27" spans="1:7" outlineLevel="1" x14ac:dyDescent="0.3">
      <c r="A27" s="295" t="s">
        <v>44</v>
      </c>
      <c r="B27" s="280"/>
      <c r="C27" s="280"/>
      <c r="D27" s="280"/>
      <c r="E27" s="280"/>
      <c r="F27" s="281"/>
    </row>
    <row r="28" spans="1:7" outlineLevel="1" x14ac:dyDescent="0.3">
      <c r="A28" s="49" t="s">
        <v>1712</v>
      </c>
      <c r="B28" s="20" t="s">
        <v>67</v>
      </c>
      <c r="C28" s="3" t="s">
        <v>44</v>
      </c>
      <c r="D28" s="47">
        <v>45110</v>
      </c>
      <c r="E28" s="48" t="s">
        <v>1251</v>
      </c>
      <c r="F28" s="294">
        <v>172</v>
      </c>
    </row>
    <row r="29" spans="1:7" outlineLevel="1" x14ac:dyDescent="0.3">
      <c r="A29" s="49" t="s">
        <v>1277</v>
      </c>
      <c r="B29" s="20" t="s">
        <v>66</v>
      </c>
      <c r="C29" s="3" t="s">
        <v>44</v>
      </c>
      <c r="D29" s="47">
        <v>45110</v>
      </c>
      <c r="E29" s="48" t="s">
        <v>1264</v>
      </c>
      <c r="F29" s="294">
        <v>134</v>
      </c>
    </row>
    <row r="30" spans="1:7" outlineLevel="1" x14ac:dyDescent="0.3">
      <c r="A30" s="49" t="s">
        <v>1667</v>
      </c>
      <c r="B30" s="20" t="s">
        <v>66</v>
      </c>
      <c r="C30" s="3" t="s">
        <v>44</v>
      </c>
      <c r="D30" s="47">
        <v>44023</v>
      </c>
      <c r="E30" s="48" t="s">
        <v>58</v>
      </c>
      <c r="F30" s="294">
        <v>84</v>
      </c>
    </row>
    <row r="31" spans="1:7" x14ac:dyDescent="0.3">
      <c r="A31" s="279"/>
      <c r="B31" s="279"/>
      <c r="C31" s="279"/>
      <c r="D31" s="279"/>
      <c r="E31" s="279"/>
      <c r="F31" s="281" t="s">
        <v>1782</v>
      </c>
      <c r="G31" s="284">
        <f>SUM(F28:F30)</f>
        <v>390</v>
      </c>
    </row>
    <row r="32" spans="1:7" outlineLevel="1" x14ac:dyDescent="0.3">
      <c r="A32" s="295" t="s">
        <v>84</v>
      </c>
      <c r="B32" s="280"/>
      <c r="C32" s="280"/>
      <c r="D32" s="280"/>
      <c r="E32" s="280"/>
      <c r="F32" s="281"/>
    </row>
    <row r="33" spans="1:7" outlineLevel="1" x14ac:dyDescent="0.3">
      <c r="A33" s="49" t="s">
        <v>1660</v>
      </c>
      <c r="B33" s="20" t="s">
        <v>67</v>
      </c>
      <c r="C33" s="3" t="s">
        <v>84</v>
      </c>
      <c r="D33" s="47">
        <v>45384</v>
      </c>
      <c r="E33" s="48">
        <v>7056233</v>
      </c>
      <c r="F33" s="294">
        <v>164</v>
      </c>
    </row>
    <row r="34" spans="1:7" outlineLevel="1" x14ac:dyDescent="0.3">
      <c r="A34" s="49" t="s">
        <v>1425</v>
      </c>
      <c r="B34" s="20" t="s">
        <v>66</v>
      </c>
      <c r="C34" s="3" t="s">
        <v>84</v>
      </c>
      <c r="D34" s="47">
        <v>45180</v>
      </c>
      <c r="E34" s="48">
        <v>6858283</v>
      </c>
      <c r="F34" s="294">
        <v>136</v>
      </c>
    </row>
    <row r="35" spans="1:7" outlineLevel="1" x14ac:dyDescent="0.3">
      <c r="A35" s="49" t="s">
        <v>1158</v>
      </c>
      <c r="B35" s="20" t="s">
        <v>67</v>
      </c>
      <c r="C35" s="3" t="s">
        <v>84</v>
      </c>
      <c r="D35" s="47">
        <v>44607</v>
      </c>
      <c r="E35" s="48" t="s">
        <v>1371</v>
      </c>
      <c r="F35" s="294">
        <v>82</v>
      </c>
    </row>
    <row r="36" spans="1:7" x14ac:dyDescent="0.3">
      <c r="A36" s="279"/>
      <c r="B36" s="279"/>
      <c r="C36" s="279"/>
      <c r="D36" s="279"/>
      <c r="E36" s="279"/>
      <c r="F36" s="281" t="s">
        <v>1782</v>
      </c>
      <c r="G36" s="283">
        <v>382</v>
      </c>
    </row>
    <row r="37" spans="1:7" outlineLevel="1" x14ac:dyDescent="0.3">
      <c r="A37" s="295" t="s">
        <v>819</v>
      </c>
      <c r="B37" s="280"/>
      <c r="C37" s="280"/>
      <c r="D37" s="280"/>
      <c r="E37" s="280"/>
      <c r="F37" s="281"/>
    </row>
    <row r="38" spans="1:7" outlineLevel="1" x14ac:dyDescent="0.3">
      <c r="A38" s="49" t="s">
        <v>1711</v>
      </c>
      <c r="B38" s="20" t="s">
        <v>66</v>
      </c>
      <c r="C38" s="3" t="s">
        <v>819</v>
      </c>
      <c r="D38" s="47">
        <v>45400</v>
      </c>
      <c r="E38" s="48" t="s">
        <v>1375</v>
      </c>
      <c r="F38" s="294">
        <v>139</v>
      </c>
    </row>
    <row r="39" spans="1:7" outlineLevel="1" x14ac:dyDescent="0.3">
      <c r="A39" s="49" t="s">
        <v>325</v>
      </c>
      <c r="B39" s="20" t="s">
        <v>66</v>
      </c>
      <c r="C39" s="3" t="s">
        <v>819</v>
      </c>
      <c r="D39" s="47">
        <v>44263</v>
      </c>
      <c r="E39" s="48" t="s">
        <v>1475</v>
      </c>
      <c r="F39" s="294">
        <v>52</v>
      </c>
    </row>
    <row r="40" spans="1:7" outlineLevel="1" x14ac:dyDescent="0.3">
      <c r="A40" s="49" t="s">
        <v>1622</v>
      </c>
      <c r="B40" s="20" t="s">
        <v>67</v>
      </c>
      <c r="C40" s="3" t="s">
        <v>819</v>
      </c>
      <c r="D40" s="47">
        <v>45063</v>
      </c>
      <c r="E40" s="48">
        <v>6854813</v>
      </c>
      <c r="F40" s="294">
        <v>36</v>
      </c>
    </row>
    <row r="41" spans="1:7" x14ac:dyDescent="0.3">
      <c r="A41" s="279"/>
      <c r="B41" s="279"/>
      <c r="C41" s="279"/>
      <c r="D41" s="279"/>
      <c r="E41" s="279"/>
      <c r="F41" s="281" t="s">
        <v>1782</v>
      </c>
      <c r="G41" s="283">
        <v>227</v>
      </c>
    </row>
    <row r="42" spans="1:7" outlineLevel="1" x14ac:dyDescent="0.3">
      <c r="A42" s="295" t="s">
        <v>124</v>
      </c>
      <c r="B42" s="280"/>
      <c r="C42" s="280"/>
      <c r="D42" s="280"/>
      <c r="E42" s="280"/>
      <c r="F42" s="281"/>
    </row>
    <row r="43" spans="1:7" outlineLevel="1" x14ac:dyDescent="0.3">
      <c r="A43" s="49" t="s">
        <v>1439</v>
      </c>
      <c r="B43" s="20" t="s">
        <v>66</v>
      </c>
      <c r="C43" s="3" t="s">
        <v>124</v>
      </c>
      <c r="D43" s="47">
        <v>44655</v>
      </c>
      <c r="E43" s="48" t="s">
        <v>1440</v>
      </c>
      <c r="F43" s="294">
        <v>98</v>
      </c>
    </row>
    <row r="44" spans="1:7" outlineLevel="1" x14ac:dyDescent="0.3">
      <c r="A44" s="49" t="s">
        <v>1430</v>
      </c>
      <c r="B44" s="20" t="s">
        <v>67</v>
      </c>
      <c r="C44" s="3" t="s">
        <v>124</v>
      </c>
      <c r="D44" s="47">
        <v>45194</v>
      </c>
      <c r="E44" s="48" t="s">
        <v>1446</v>
      </c>
      <c r="F44" s="294">
        <v>88</v>
      </c>
    </row>
    <row r="45" spans="1:7" outlineLevel="1" x14ac:dyDescent="0.3">
      <c r="A45" s="49" t="s">
        <v>1737</v>
      </c>
      <c r="B45" s="20" t="s">
        <v>66</v>
      </c>
      <c r="C45" s="3" t="s">
        <v>124</v>
      </c>
      <c r="D45" s="47">
        <v>44272</v>
      </c>
      <c r="E45" s="48">
        <v>6414921</v>
      </c>
      <c r="F45" s="294">
        <v>19</v>
      </c>
    </row>
    <row r="46" spans="1:7" x14ac:dyDescent="0.3">
      <c r="A46" s="285"/>
      <c r="B46" s="285"/>
      <c r="C46" s="285"/>
      <c r="D46" s="285"/>
      <c r="E46" s="285"/>
      <c r="F46" s="281" t="s">
        <v>1782</v>
      </c>
      <c r="G46" s="283">
        <f>SUM(F43:F45)</f>
        <v>205</v>
      </c>
    </row>
    <row r="47" spans="1:7" outlineLevel="1" x14ac:dyDescent="0.3">
      <c r="A47" s="295" t="s">
        <v>1632</v>
      </c>
      <c r="B47" s="280"/>
      <c r="C47" s="280"/>
      <c r="D47" s="280"/>
      <c r="E47" s="280"/>
      <c r="F47" s="281"/>
    </row>
    <row r="48" spans="1:7" outlineLevel="1" x14ac:dyDescent="0.3">
      <c r="A48" s="49" t="s">
        <v>1631</v>
      </c>
      <c r="B48" s="20" t="s">
        <v>66</v>
      </c>
      <c r="C48" s="3" t="s">
        <v>1632</v>
      </c>
      <c r="D48" s="47">
        <v>45036</v>
      </c>
      <c r="E48" s="48">
        <v>6738262</v>
      </c>
      <c r="F48" s="294">
        <v>102</v>
      </c>
    </row>
    <row r="49" spans="1:7" outlineLevel="1" x14ac:dyDescent="0.3">
      <c r="A49" s="49" t="s">
        <v>1720</v>
      </c>
      <c r="B49" s="20" t="s">
        <v>67</v>
      </c>
      <c r="C49" s="3" t="s">
        <v>1632</v>
      </c>
      <c r="D49" s="47">
        <v>44803</v>
      </c>
      <c r="E49" s="48" t="s">
        <v>1448</v>
      </c>
      <c r="F49" s="294">
        <v>50</v>
      </c>
    </row>
    <row r="50" spans="1:7" outlineLevel="1" x14ac:dyDescent="0.3">
      <c r="A50" s="49" t="s">
        <v>1726</v>
      </c>
      <c r="B50" s="20" t="s">
        <v>67</v>
      </c>
      <c r="C50" s="3" t="s">
        <v>1632</v>
      </c>
      <c r="D50" s="47">
        <v>45036</v>
      </c>
      <c r="E50" s="48" t="s">
        <v>1498</v>
      </c>
      <c r="F50" s="294">
        <v>46</v>
      </c>
    </row>
    <row r="51" spans="1:7" x14ac:dyDescent="0.3">
      <c r="A51" s="279"/>
      <c r="B51" s="279"/>
      <c r="C51" s="279"/>
      <c r="D51" s="279"/>
      <c r="E51" s="279"/>
      <c r="F51" s="281" t="s">
        <v>1782</v>
      </c>
      <c r="G51" s="283">
        <v>198</v>
      </c>
    </row>
    <row r="52" spans="1:7" outlineLevel="1" x14ac:dyDescent="0.3">
      <c r="A52" s="295" t="s">
        <v>29</v>
      </c>
      <c r="B52" s="280"/>
      <c r="C52" s="280"/>
      <c r="D52" s="280"/>
      <c r="E52" s="280"/>
      <c r="F52" s="281"/>
    </row>
    <row r="53" spans="1:7" outlineLevel="1" x14ac:dyDescent="0.3">
      <c r="A53" s="49" t="s">
        <v>1376</v>
      </c>
      <c r="B53" s="20" t="s">
        <v>66</v>
      </c>
      <c r="C53" s="3" t="s">
        <v>29</v>
      </c>
      <c r="D53" s="47">
        <v>44778</v>
      </c>
      <c r="E53" s="48" t="s">
        <v>1377</v>
      </c>
      <c r="F53" s="294">
        <v>82</v>
      </c>
    </row>
    <row r="54" spans="1:7" outlineLevel="1" x14ac:dyDescent="0.3">
      <c r="A54" s="49" t="s">
        <v>1795</v>
      </c>
      <c r="B54" s="20" t="s">
        <v>66</v>
      </c>
      <c r="C54" s="3" t="s">
        <v>29</v>
      </c>
      <c r="D54" s="47">
        <v>45464</v>
      </c>
      <c r="E54" s="48" t="s">
        <v>1596</v>
      </c>
      <c r="F54" s="294">
        <v>58</v>
      </c>
    </row>
    <row r="55" spans="1:7" outlineLevel="1" x14ac:dyDescent="0.3">
      <c r="A55" s="49" t="s">
        <v>1665</v>
      </c>
      <c r="B55" s="20" t="s">
        <v>67</v>
      </c>
      <c r="C55" s="3" t="s">
        <v>29</v>
      </c>
      <c r="D55" s="47">
        <v>44474</v>
      </c>
      <c r="E55" s="48" t="s">
        <v>1666</v>
      </c>
      <c r="F55" s="294">
        <v>42</v>
      </c>
    </row>
    <row r="56" spans="1:7" x14ac:dyDescent="0.3">
      <c r="A56" s="279"/>
      <c r="B56" s="279"/>
      <c r="C56" s="279"/>
      <c r="D56" s="279"/>
      <c r="E56" s="279"/>
      <c r="F56" s="281" t="s">
        <v>1783</v>
      </c>
      <c r="G56" s="283">
        <v>182</v>
      </c>
    </row>
    <row r="57" spans="1:7" outlineLevel="1" x14ac:dyDescent="0.3">
      <c r="A57" s="295" t="s">
        <v>1765</v>
      </c>
      <c r="B57" s="280"/>
      <c r="C57" s="280"/>
      <c r="D57" s="280"/>
      <c r="E57" s="280"/>
      <c r="F57" s="281"/>
    </row>
    <row r="58" spans="1:7" outlineLevel="1" x14ac:dyDescent="0.3">
      <c r="A58" s="49" t="s">
        <v>1258</v>
      </c>
      <c r="B58" s="20" t="s">
        <v>66</v>
      </c>
      <c r="C58" s="3" t="s">
        <v>1765</v>
      </c>
      <c r="D58" s="47">
        <v>45385</v>
      </c>
      <c r="E58" s="48" t="s">
        <v>1259</v>
      </c>
      <c r="F58" s="294">
        <v>86</v>
      </c>
    </row>
    <row r="59" spans="1:7" outlineLevel="1" x14ac:dyDescent="0.3">
      <c r="A59" s="49" t="s">
        <v>1347</v>
      </c>
      <c r="B59" s="20" t="s">
        <v>66</v>
      </c>
      <c r="C59" s="3" t="s">
        <v>1765</v>
      </c>
      <c r="D59" s="47">
        <v>45069</v>
      </c>
      <c r="E59" s="48" t="s">
        <v>1348</v>
      </c>
      <c r="F59" s="294">
        <v>80</v>
      </c>
    </row>
    <row r="60" spans="1:7" outlineLevel="1" x14ac:dyDescent="0.3">
      <c r="A60" s="49" t="s">
        <v>1650</v>
      </c>
      <c r="B60" s="20" t="s">
        <v>66</v>
      </c>
      <c r="C60" s="3" t="s">
        <v>1765</v>
      </c>
      <c r="D60" s="47" t="s">
        <v>1651</v>
      </c>
      <c r="E60" s="48">
        <v>6868528</v>
      </c>
      <c r="F60" s="294">
        <v>14</v>
      </c>
    </row>
    <row r="61" spans="1:7" x14ac:dyDescent="0.3">
      <c r="A61" s="279"/>
      <c r="B61" s="279"/>
      <c r="C61" s="279"/>
      <c r="D61" s="279"/>
      <c r="E61" s="279"/>
      <c r="F61" s="281" t="s">
        <v>1782</v>
      </c>
      <c r="G61" s="283">
        <f>SUM(F58:F60)</f>
        <v>180</v>
      </c>
    </row>
    <row r="62" spans="1:7" outlineLevel="1" x14ac:dyDescent="0.3">
      <c r="A62" s="295" t="s">
        <v>117</v>
      </c>
      <c r="B62" s="280"/>
      <c r="C62" s="280"/>
      <c r="D62" s="280"/>
      <c r="E62" s="280"/>
      <c r="F62" s="281"/>
    </row>
    <row r="63" spans="1:7" outlineLevel="1" x14ac:dyDescent="0.3">
      <c r="A63" s="49" t="s">
        <v>1545</v>
      </c>
      <c r="B63" s="20" t="s">
        <v>67</v>
      </c>
      <c r="C63" s="3" t="s">
        <v>117</v>
      </c>
      <c r="D63" s="47">
        <v>44993</v>
      </c>
      <c r="E63" s="48" t="s">
        <v>1552</v>
      </c>
      <c r="F63" s="294">
        <v>72</v>
      </c>
    </row>
    <row r="64" spans="1:7" outlineLevel="1" x14ac:dyDescent="0.3">
      <c r="A64" s="49" t="s">
        <v>1734</v>
      </c>
      <c r="B64" s="20" t="s">
        <v>66</v>
      </c>
      <c r="C64" s="3" t="s">
        <v>117</v>
      </c>
      <c r="D64" s="47">
        <v>44993</v>
      </c>
      <c r="E64" s="48" t="s">
        <v>1571</v>
      </c>
      <c r="F64" s="294">
        <v>34</v>
      </c>
    </row>
    <row r="65" spans="1:7" outlineLevel="1" x14ac:dyDescent="0.3">
      <c r="A65" s="49" t="s">
        <v>1725</v>
      </c>
      <c r="B65" s="20" t="s">
        <v>67</v>
      </c>
      <c r="C65" s="3" t="s">
        <v>117</v>
      </c>
      <c r="D65" s="47">
        <v>45344</v>
      </c>
      <c r="E65" s="48" t="s">
        <v>1496</v>
      </c>
      <c r="F65" s="294">
        <v>23</v>
      </c>
    </row>
    <row r="66" spans="1:7" x14ac:dyDescent="0.3">
      <c r="A66" s="279"/>
      <c r="B66" s="279"/>
      <c r="C66" s="279"/>
      <c r="D66" s="279"/>
      <c r="E66" s="279"/>
      <c r="F66" s="281" t="s">
        <v>1782</v>
      </c>
      <c r="G66" s="283">
        <f>SUM(F63:F65)</f>
        <v>129</v>
      </c>
    </row>
    <row r="67" spans="1:7" outlineLevel="1" x14ac:dyDescent="0.3">
      <c r="A67" s="295" t="s">
        <v>429</v>
      </c>
      <c r="B67" s="280"/>
      <c r="C67" s="280"/>
      <c r="D67" s="280"/>
      <c r="E67" s="280"/>
      <c r="F67" s="281"/>
    </row>
    <row r="68" spans="1:7" outlineLevel="1" x14ac:dyDescent="0.3">
      <c r="A68" s="49" t="s">
        <v>538</v>
      </c>
      <c r="B68" s="20" t="s">
        <v>66</v>
      </c>
      <c r="C68" s="3" t="s">
        <v>429</v>
      </c>
      <c r="D68" s="47">
        <v>44568</v>
      </c>
      <c r="E68" s="48" t="s">
        <v>937</v>
      </c>
      <c r="F68" s="294">
        <v>57</v>
      </c>
    </row>
    <row r="69" spans="1:7" outlineLevel="1" x14ac:dyDescent="0.3">
      <c r="A69" s="49" t="s">
        <v>1633</v>
      </c>
      <c r="B69" s="20" t="s">
        <v>66</v>
      </c>
      <c r="C69" s="3" t="s">
        <v>429</v>
      </c>
      <c r="D69" s="47">
        <v>44290</v>
      </c>
      <c r="E69" s="48">
        <v>6222918</v>
      </c>
      <c r="F69" s="294">
        <v>36</v>
      </c>
    </row>
    <row r="70" spans="1:7" outlineLevel="1" x14ac:dyDescent="0.3">
      <c r="A70" s="49" t="s">
        <v>1402</v>
      </c>
      <c r="B70" s="20" t="s">
        <v>66</v>
      </c>
      <c r="C70" s="3" t="s">
        <v>429</v>
      </c>
      <c r="D70" s="47">
        <v>45390</v>
      </c>
      <c r="E70" s="48" t="s">
        <v>1403</v>
      </c>
      <c r="F70" s="294">
        <v>31</v>
      </c>
    </row>
    <row r="71" spans="1:7" x14ac:dyDescent="0.3">
      <c r="A71" s="279"/>
      <c r="B71" s="279"/>
      <c r="C71" s="279"/>
      <c r="D71" s="279"/>
      <c r="E71" s="279"/>
      <c r="F71" s="281" t="s">
        <v>1782</v>
      </c>
      <c r="G71" s="286">
        <v>124</v>
      </c>
    </row>
    <row r="72" spans="1:7" outlineLevel="1" x14ac:dyDescent="0.3">
      <c r="A72" s="295" t="s">
        <v>1182</v>
      </c>
      <c r="B72" s="280"/>
      <c r="C72" s="280"/>
      <c r="D72" s="280"/>
      <c r="E72" s="280"/>
      <c r="F72" s="281"/>
    </row>
    <row r="73" spans="1:7" outlineLevel="1" x14ac:dyDescent="0.3">
      <c r="A73" s="49" t="s">
        <v>1489</v>
      </c>
      <c r="B73" s="20" t="s">
        <v>66</v>
      </c>
      <c r="C73" s="3" t="s">
        <v>1182</v>
      </c>
      <c r="D73" s="47">
        <v>45419</v>
      </c>
      <c r="E73" s="48">
        <v>7180097</v>
      </c>
      <c r="F73" s="294">
        <v>38</v>
      </c>
    </row>
    <row r="74" spans="1:7" outlineLevel="1" x14ac:dyDescent="0.3">
      <c r="A74" s="49" t="s">
        <v>1491</v>
      </c>
      <c r="B74" s="20" t="s">
        <v>66</v>
      </c>
      <c r="C74" s="3" t="s">
        <v>1182</v>
      </c>
      <c r="D74" s="47">
        <v>44850</v>
      </c>
      <c r="E74" s="48" t="s">
        <v>1492</v>
      </c>
      <c r="F74" s="294">
        <v>32</v>
      </c>
    </row>
    <row r="75" spans="1:7" outlineLevel="1" x14ac:dyDescent="0.3">
      <c r="A75" s="49" t="s">
        <v>1605</v>
      </c>
      <c r="B75" s="20" t="s">
        <v>67</v>
      </c>
      <c r="C75" s="3" t="s">
        <v>1182</v>
      </c>
      <c r="D75" s="47">
        <v>45221</v>
      </c>
      <c r="E75" s="48">
        <v>6865374</v>
      </c>
      <c r="F75" s="294">
        <v>19</v>
      </c>
    </row>
    <row r="76" spans="1:7" x14ac:dyDescent="0.3">
      <c r="A76" s="285"/>
      <c r="B76" s="285"/>
      <c r="C76" s="285"/>
      <c r="D76" s="285"/>
      <c r="E76" s="285"/>
      <c r="F76" s="281" t="s">
        <v>1782</v>
      </c>
      <c r="G76" s="283">
        <f>SUM(F73:F75)</f>
        <v>89</v>
      </c>
    </row>
    <row r="77" spans="1:7" outlineLevel="1" x14ac:dyDescent="0.3">
      <c r="A77" s="295" t="s">
        <v>1722</v>
      </c>
      <c r="B77" s="280"/>
      <c r="C77" s="280"/>
      <c r="D77" s="280"/>
      <c r="E77" s="280"/>
      <c r="F77" s="281"/>
    </row>
    <row r="78" spans="1:7" outlineLevel="1" x14ac:dyDescent="0.3">
      <c r="A78" s="49" t="s">
        <v>1721</v>
      </c>
      <c r="B78" s="20" t="s">
        <v>66</v>
      </c>
      <c r="C78" s="3" t="s">
        <v>1722</v>
      </c>
      <c r="D78" s="47">
        <v>45526</v>
      </c>
      <c r="E78" s="48" t="s">
        <v>1451</v>
      </c>
      <c r="F78" s="294">
        <v>50</v>
      </c>
    </row>
    <row r="79" spans="1:7" outlineLevel="1" x14ac:dyDescent="0.3">
      <c r="A79" s="49" t="s">
        <v>1355</v>
      </c>
      <c r="B79" s="20" t="s">
        <v>66</v>
      </c>
      <c r="C79" s="3" t="s">
        <v>1722</v>
      </c>
      <c r="D79" s="47">
        <v>45526</v>
      </c>
      <c r="E79" s="48" t="s">
        <v>1356</v>
      </c>
      <c r="F79" s="294">
        <v>13</v>
      </c>
    </row>
    <row r="80" spans="1:7" outlineLevel="1" x14ac:dyDescent="0.3">
      <c r="A80" s="49" t="s">
        <v>1354</v>
      </c>
      <c r="B80" s="20" t="s">
        <v>67</v>
      </c>
      <c r="C80" s="3" t="s">
        <v>1722</v>
      </c>
      <c r="D80" s="47">
        <v>44832</v>
      </c>
      <c r="E80" s="48" t="s">
        <v>1061</v>
      </c>
      <c r="F80" s="294">
        <v>13</v>
      </c>
    </row>
    <row r="81" spans="1:7" x14ac:dyDescent="0.3">
      <c r="F81" s="281" t="s">
        <v>1782</v>
      </c>
      <c r="G81" s="283">
        <f>SUM(F78:F80)</f>
        <v>76</v>
      </c>
    </row>
    <row r="82" spans="1:7" outlineLevel="1" x14ac:dyDescent="0.3">
      <c r="A82" s="295" t="s">
        <v>266</v>
      </c>
      <c r="B82" s="280"/>
      <c r="C82" s="280"/>
      <c r="D82" s="280"/>
      <c r="E82" s="280"/>
      <c r="F82" s="281"/>
    </row>
    <row r="83" spans="1:7" outlineLevel="1" x14ac:dyDescent="0.3">
      <c r="A83" s="49" t="s">
        <v>1568</v>
      </c>
      <c r="B83" s="20" t="s">
        <v>66</v>
      </c>
      <c r="C83" s="3" t="s">
        <v>266</v>
      </c>
      <c r="D83" s="47">
        <v>45274</v>
      </c>
      <c r="E83" s="48" t="s">
        <v>1569</v>
      </c>
      <c r="F83" s="294">
        <v>34</v>
      </c>
    </row>
    <row r="84" spans="1:7" outlineLevel="1" x14ac:dyDescent="0.3">
      <c r="A84" s="49" t="s">
        <v>1510</v>
      </c>
      <c r="B84" s="20" t="s">
        <v>67</v>
      </c>
      <c r="C84" s="3" t="s">
        <v>266</v>
      </c>
      <c r="D84" s="47">
        <v>45274</v>
      </c>
      <c r="E84" s="48" t="s">
        <v>1511</v>
      </c>
      <c r="F84" s="294">
        <v>20</v>
      </c>
    </row>
    <row r="85" spans="1:7" outlineLevel="1" x14ac:dyDescent="0.3">
      <c r="A85" s="49" t="s">
        <v>299</v>
      </c>
      <c r="B85" s="20" t="s">
        <v>66</v>
      </c>
      <c r="C85" s="3" t="s">
        <v>266</v>
      </c>
      <c r="D85" s="47">
        <v>43487</v>
      </c>
      <c r="E85" s="48" t="s">
        <v>1011</v>
      </c>
      <c r="F85" s="294">
        <v>20</v>
      </c>
    </row>
    <row r="86" spans="1:7" x14ac:dyDescent="0.3">
      <c r="A86" s="279"/>
      <c r="B86" s="279"/>
      <c r="C86" s="279"/>
      <c r="D86" s="279"/>
      <c r="E86" s="279"/>
      <c r="F86" s="281" t="s">
        <v>1782</v>
      </c>
      <c r="G86" s="283">
        <v>74</v>
      </c>
    </row>
  </sheetData>
  <autoFilter ref="A1:G1" xr:uid="{52EF89C3-7F12-494A-A08D-8E9EAF052F44}"/>
  <sortState xmlns:xlrd2="http://schemas.microsoft.com/office/spreadsheetml/2017/richdata2" ref="A2:G86">
    <sortCondition descending="1" ref="G2:G86"/>
  </sortState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50F98F-AE9B-4E9E-A9EB-1F078B4E04C9}">
  <dimension ref="A1:B52"/>
  <sheetViews>
    <sheetView topLeftCell="A37" workbookViewId="0">
      <selection activeCell="A50" sqref="A50"/>
    </sheetView>
  </sheetViews>
  <sheetFormatPr defaultRowHeight="14.4" x14ac:dyDescent="0.3"/>
  <cols>
    <col min="1" max="1" width="43.6640625" customWidth="1"/>
  </cols>
  <sheetData>
    <row r="1" spans="1:2" x14ac:dyDescent="0.3">
      <c r="A1" s="266" t="s">
        <v>770</v>
      </c>
      <c r="B1" s="270">
        <v>624</v>
      </c>
    </row>
    <row r="2" spans="1:2" x14ac:dyDescent="0.3">
      <c r="A2" s="265" t="s">
        <v>69</v>
      </c>
      <c r="B2" s="270">
        <v>583</v>
      </c>
    </row>
    <row r="3" spans="1:2" x14ac:dyDescent="0.3">
      <c r="A3" s="248" t="s">
        <v>649</v>
      </c>
      <c r="B3">
        <v>537</v>
      </c>
    </row>
    <row r="4" spans="1:2" x14ac:dyDescent="0.3">
      <c r="A4" s="248" t="s">
        <v>1648</v>
      </c>
      <c r="B4">
        <v>453</v>
      </c>
    </row>
    <row r="5" spans="1:2" x14ac:dyDescent="0.3">
      <c r="A5" s="248" t="s">
        <v>1067</v>
      </c>
      <c r="B5">
        <v>346</v>
      </c>
    </row>
    <row r="6" spans="1:2" x14ac:dyDescent="0.3">
      <c r="A6" s="248" t="s">
        <v>287</v>
      </c>
      <c r="B6">
        <v>296</v>
      </c>
    </row>
    <row r="7" spans="1:2" x14ac:dyDescent="0.3">
      <c r="A7" s="248" t="s">
        <v>1075</v>
      </c>
      <c r="B7">
        <v>282</v>
      </c>
    </row>
    <row r="8" spans="1:2" x14ac:dyDescent="0.3">
      <c r="A8" s="248" t="s">
        <v>1252</v>
      </c>
      <c r="B8">
        <v>230</v>
      </c>
    </row>
    <row r="9" spans="1:2" x14ac:dyDescent="0.3">
      <c r="A9" s="248" t="s">
        <v>1712</v>
      </c>
      <c r="B9">
        <v>172</v>
      </c>
    </row>
    <row r="10" spans="1:2" x14ac:dyDescent="0.3">
      <c r="A10" s="248" t="s">
        <v>1710</v>
      </c>
      <c r="B10">
        <v>153</v>
      </c>
    </row>
    <row r="11" spans="1:2" x14ac:dyDescent="0.3">
      <c r="A11" s="248" t="s">
        <v>1270</v>
      </c>
      <c r="B11">
        <v>141</v>
      </c>
    </row>
    <row r="12" spans="1:2" x14ac:dyDescent="0.3">
      <c r="A12" s="248" t="s">
        <v>1254</v>
      </c>
      <c r="B12">
        <v>139</v>
      </c>
    </row>
    <row r="13" spans="1:2" x14ac:dyDescent="0.3">
      <c r="A13" s="248" t="s">
        <v>1662</v>
      </c>
      <c r="B13">
        <v>126</v>
      </c>
    </row>
    <row r="14" spans="1:2" x14ac:dyDescent="0.3">
      <c r="A14" s="248" t="s">
        <v>1424</v>
      </c>
      <c r="B14">
        <v>112</v>
      </c>
    </row>
    <row r="15" spans="1:2" x14ac:dyDescent="0.3">
      <c r="A15" s="248" t="s">
        <v>1430</v>
      </c>
      <c r="B15">
        <v>88</v>
      </c>
    </row>
    <row r="16" spans="1:2" x14ac:dyDescent="0.3">
      <c r="A16" s="248" t="s">
        <v>211</v>
      </c>
      <c r="B16">
        <v>86</v>
      </c>
    </row>
    <row r="17" spans="1:2" x14ac:dyDescent="0.3">
      <c r="A17" s="248" t="s">
        <v>1384</v>
      </c>
      <c r="B17">
        <v>83</v>
      </c>
    </row>
    <row r="18" spans="1:2" x14ac:dyDescent="0.3">
      <c r="A18" s="248" t="s">
        <v>1158</v>
      </c>
      <c r="B18">
        <v>82</v>
      </c>
    </row>
    <row r="19" spans="1:2" x14ac:dyDescent="0.3">
      <c r="A19" s="248" t="s">
        <v>1340</v>
      </c>
      <c r="B19">
        <v>80</v>
      </c>
    </row>
    <row r="20" spans="1:2" x14ac:dyDescent="0.3">
      <c r="A20" s="248" t="s">
        <v>1386</v>
      </c>
      <c r="B20">
        <v>76</v>
      </c>
    </row>
    <row r="21" spans="1:2" x14ac:dyDescent="0.3">
      <c r="A21" s="248" t="s">
        <v>1723</v>
      </c>
      <c r="B21">
        <v>76</v>
      </c>
    </row>
    <row r="22" spans="1:2" x14ac:dyDescent="0.3">
      <c r="A22" s="248" t="s">
        <v>1558</v>
      </c>
      <c r="B22">
        <v>72</v>
      </c>
    </row>
    <row r="23" spans="1:2" x14ac:dyDescent="0.3">
      <c r="A23" s="248" t="s">
        <v>1172</v>
      </c>
      <c r="B23">
        <v>72</v>
      </c>
    </row>
    <row r="24" spans="1:2" x14ac:dyDescent="0.3">
      <c r="A24" s="248" t="s">
        <v>1730</v>
      </c>
      <c r="B24">
        <v>70</v>
      </c>
    </row>
    <row r="25" spans="1:2" x14ac:dyDescent="0.3">
      <c r="A25" s="248" t="s">
        <v>516</v>
      </c>
      <c r="B25">
        <v>63</v>
      </c>
    </row>
    <row r="26" spans="1:2" x14ac:dyDescent="0.3">
      <c r="A26" s="248" t="s">
        <v>532</v>
      </c>
      <c r="B26">
        <v>50</v>
      </c>
    </row>
    <row r="27" spans="1:2" x14ac:dyDescent="0.3">
      <c r="A27" s="248" t="s">
        <v>320</v>
      </c>
      <c r="B27">
        <v>50</v>
      </c>
    </row>
    <row r="28" spans="1:2" x14ac:dyDescent="0.3">
      <c r="A28" s="248" t="s">
        <v>1720</v>
      </c>
      <c r="B28">
        <v>50</v>
      </c>
    </row>
    <row r="29" spans="1:2" x14ac:dyDescent="0.3">
      <c r="A29" s="248" t="s">
        <v>1726</v>
      </c>
      <c r="B29">
        <v>46</v>
      </c>
    </row>
    <row r="30" spans="1:2" x14ac:dyDescent="0.3">
      <c r="A30" s="248" t="s">
        <v>735</v>
      </c>
      <c r="B30">
        <v>44</v>
      </c>
    </row>
    <row r="31" spans="1:2" x14ac:dyDescent="0.3">
      <c r="A31" s="248" t="s">
        <v>1364</v>
      </c>
      <c r="B31">
        <v>44</v>
      </c>
    </row>
    <row r="32" spans="1:2" x14ac:dyDescent="0.3">
      <c r="A32" s="248" t="s">
        <v>1665</v>
      </c>
      <c r="B32">
        <v>42</v>
      </c>
    </row>
    <row r="33" spans="1:2" x14ac:dyDescent="0.3">
      <c r="A33" s="248" t="s">
        <v>375</v>
      </c>
      <c r="B33">
        <v>38</v>
      </c>
    </row>
    <row r="34" spans="1:2" x14ac:dyDescent="0.3">
      <c r="A34" s="248" t="s">
        <v>1622</v>
      </c>
      <c r="B34">
        <v>36</v>
      </c>
    </row>
    <row r="35" spans="1:2" x14ac:dyDescent="0.3">
      <c r="A35" s="248" t="s">
        <v>1624</v>
      </c>
      <c r="B35">
        <v>36</v>
      </c>
    </row>
    <row r="36" spans="1:2" x14ac:dyDescent="0.3">
      <c r="A36" s="248" t="s">
        <v>1623</v>
      </c>
      <c r="B36">
        <v>36</v>
      </c>
    </row>
    <row r="37" spans="1:2" x14ac:dyDescent="0.3">
      <c r="A37" s="248" t="s">
        <v>1544</v>
      </c>
      <c r="B37">
        <v>36</v>
      </c>
    </row>
    <row r="38" spans="1:2" x14ac:dyDescent="0.3">
      <c r="A38" s="248" t="s">
        <v>1545</v>
      </c>
      <c r="B38">
        <v>34</v>
      </c>
    </row>
    <row r="39" spans="1:2" x14ac:dyDescent="0.3">
      <c r="A39" s="248" t="s">
        <v>1621</v>
      </c>
      <c r="B39">
        <v>31</v>
      </c>
    </row>
    <row r="40" spans="1:2" x14ac:dyDescent="0.3">
      <c r="A40" s="248" t="s">
        <v>1706</v>
      </c>
      <c r="B40">
        <v>30</v>
      </c>
    </row>
    <row r="41" spans="1:2" x14ac:dyDescent="0.3">
      <c r="A41" s="248" t="s">
        <v>1739</v>
      </c>
      <c r="B41">
        <v>29</v>
      </c>
    </row>
    <row r="42" spans="1:2" x14ac:dyDescent="0.3">
      <c r="A42" s="248" t="s">
        <v>1464</v>
      </c>
      <c r="B42">
        <v>26</v>
      </c>
    </row>
    <row r="43" spans="1:2" x14ac:dyDescent="0.3">
      <c r="A43" s="248" t="s">
        <v>1517</v>
      </c>
      <c r="B43">
        <v>25</v>
      </c>
    </row>
    <row r="44" spans="1:2" x14ac:dyDescent="0.3">
      <c r="A44" s="248" t="s">
        <v>1727</v>
      </c>
      <c r="B44">
        <v>23</v>
      </c>
    </row>
    <row r="45" spans="1:2" x14ac:dyDescent="0.3">
      <c r="A45" s="248" t="s">
        <v>1725</v>
      </c>
      <c r="B45">
        <v>23</v>
      </c>
    </row>
    <row r="46" spans="1:2" x14ac:dyDescent="0.3">
      <c r="A46" s="248" t="s">
        <v>1510</v>
      </c>
      <c r="B46">
        <v>20</v>
      </c>
    </row>
    <row r="47" spans="1:2" x14ac:dyDescent="0.3">
      <c r="A47" s="248" t="s">
        <v>32</v>
      </c>
      <c r="B47">
        <v>19</v>
      </c>
    </row>
    <row r="48" spans="1:2" x14ac:dyDescent="0.3">
      <c r="A48" s="248" t="s">
        <v>1605</v>
      </c>
      <c r="B48">
        <v>19</v>
      </c>
    </row>
    <row r="49" spans="1:2" x14ac:dyDescent="0.3">
      <c r="A49" s="248" t="s">
        <v>1354</v>
      </c>
      <c r="B49">
        <v>13</v>
      </c>
    </row>
    <row r="50" spans="1:2" x14ac:dyDescent="0.3">
      <c r="A50" s="248" t="s">
        <v>1719</v>
      </c>
      <c r="B50">
        <v>13</v>
      </c>
    </row>
    <row r="51" spans="1:2" x14ac:dyDescent="0.3">
      <c r="A51" s="248" t="s">
        <v>1615</v>
      </c>
      <c r="B51">
        <v>11</v>
      </c>
    </row>
    <row r="52" spans="1:2" x14ac:dyDescent="0.3">
      <c r="A52" s="248" t="s">
        <v>1736</v>
      </c>
      <c r="B52">
        <v>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293EDF-1838-41A2-8CE4-A40C06364614}">
  <sheetPr>
    <tabColor theme="2" tint="-0.499984740745262"/>
  </sheetPr>
  <dimension ref="A1:K170"/>
  <sheetViews>
    <sheetView zoomScale="85" zoomScaleNormal="85" workbookViewId="0">
      <selection activeCell="I166" sqref="I166"/>
    </sheetView>
  </sheetViews>
  <sheetFormatPr defaultRowHeight="14.4" outlineLevelRow="1" x14ac:dyDescent="0.3"/>
  <cols>
    <col min="1" max="1" width="3.6640625" customWidth="1"/>
    <col min="2" max="2" width="42.44140625" customWidth="1"/>
    <col min="4" max="4" width="17.109375" customWidth="1"/>
    <col min="5" max="6" width="11.109375" customWidth="1"/>
    <col min="7" max="7" width="12.44140625" customWidth="1"/>
    <col min="8" max="8" width="16.109375" customWidth="1"/>
    <col min="9" max="9" width="18.44140625" customWidth="1"/>
    <col min="10" max="11" width="9.44140625" customWidth="1"/>
  </cols>
  <sheetData>
    <row r="1" spans="1:11" ht="88.2" customHeight="1" x14ac:dyDescent="0.3">
      <c r="A1" s="275" t="s">
        <v>0</v>
      </c>
      <c r="B1" s="275" t="s">
        <v>1</v>
      </c>
      <c r="C1" s="275" t="s">
        <v>21</v>
      </c>
      <c r="D1" s="275" t="s">
        <v>2</v>
      </c>
      <c r="E1" s="275" t="s">
        <v>3</v>
      </c>
      <c r="F1" s="275" t="s">
        <v>4</v>
      </c>
      <c r="G1" s="275" t="s">
        <v>17</v>
      </c>
      <c r="H1" s="275" t="s">
        <v>18</v>
      </c>
      <c r="I1" s="275" t="s">
        <v>19</v>
      </c>
      <c r="J1" s="275" t="s">
        <v>20</v>
      </c>
      <c r="K1" s="276" t="s">
        <v>985</v>
      </c>
    </row>
    <row r="2" spans="1:11" ht="25.95" customHeight="1" outlineLevel="1" x14ac:dyDescent="0.3">
      <c r="A2" s="271">
        <v>14</v>
      </c>
      <c r="B2" s="88" t="s">
        <v>770</v>
      </c>
      <c r="C2" s="20" t="s">
        <v>67</v>
      </c>
      <c r="D2" s="3" t="s">
        <v>793</v>
      </c>
      <c r="E2" s="272">
        <v>44649</v>
      </c>
      <c r="F2" s="273">
        <v>6513806</v>
      </c>
      <c r="G2" s="272">
        <v>45774</v>
      </c>
      <c r="H2" s="3" t="s">
        <v>64</v>
      </c>
      <c r="I2" s="274" t="s">
        <v>996</v>
      </c>
      <c r="J2" s="180">
        <v>42</v>
      </c>
      <c r="K2" s="180">
        <v>42</v>
      </c>
    </row>
    <row r="3" spans="1:11" ht="25.95" customHeight="1" outlineLevel="1" x14ac:dyDescent="0.3">
      <c r="A3" s="271">
        <v>14</v>
      </c>
      <c r="B3" s="88" t="s">
        <v>770</v>
      </c>
      <c r="C3" s="20" t="s">
        <v>67</v>
      </c>
      <c r="D3" s="3" t="s">
        <v>793</v>
      </c>
      <c r="E3" s="272">
        <v>44649</v>
      </c>
      <c r="F3" s="273" t="s">
        <v>990</v>
      </c>
      <c r="G3" s="272">
        <v>45787</v>
      </c>
      <c r="H3" s="3" t="s">
        <v>64</v>
      </c>
      <c r="I3" s="274" t="s">
        <v>1674</v>
      </c>
      <c r="J3" s="180">
        <v>38</v>
      </c>
      <c r="K3" s="180">
        <v>38</v>
      </c>
    </row>
    <row r="4" spans="1:11" ht="25.95" customHeight="1" outlineLevel="1" x14ac:dyDescent="0.3">
      <c r="A4" s="271">
        <v>18</v>
      </c>
      <c r="B4" s="88" t="s">
        <v>770</v>
      </c>
      <c r="C4" s="20" t="s">
        <v>67</v>
      </c>
      <c r="D4" s="3" t="s">
        <v>793</v>
      </c>
      <c r="E4" s="272">
        <v>44649</v>
      </c>
      <c r="F4" s="273" t="s">
        <v>990</v>
      </c>
      <c r="G4" s="272">
        <v>45788</v>
      </c>
      <c r="H4" s="3" t="s">
        <v>64</v>
      </c>
      <c r="I4" s="274" t="s">
        <v>1007</v>
      </c>
      <c r="J4" s="180">
        <v>51</v>
      </c>
      <c r="K4" s="180">
        <v>51</v>
      </c>
    </row>
    <row r="5" spans="1:11" ht="25.95" customHeight="1" outlineLevel="1" x14ac:dyDescent="0.3">
      <c r="A5" s="271">
        <v>24</v>
      </c>
      <c r="B5" s="88" t="s">
        <v>770</v>
      </c>
      <c r="C5" s="20" t="s">
        <v>67</v>
      </c>
      <c r="D5" s="3" t="s">
        <v>793</v>
      </c>
      <c r="E5" s="272">
        <v>44649</v>
      </c>
      <c r="F5" s="273" t="s">
        <v>990</v>
      </c>
      <c r="G5" s="272">
        <v>45801</v>
      </c>
      <c r="H5" s="3" t="s">
        <v>8</v>
      </c>
      <c r="I5" s="274" t="s">
        <v>1018</v>
      </c>
      <c r="J5" s="180">
        <v>86</v>
      </c>
      <c r="K5" s="180">
        <v>173</v>
      </c>
    </row>
    <row r="6" spans="1:11" ht="25.95" customHeight="1" outlineLevel="1" x14ac:dyDescent="0.3">
      <c r="A6" s="271">
        <v>11</v>
      </c>
      <c r="B6" s="88" t="s">
        <v>770</v>
      </c>
      <c r="C6" s="20" t="s">
        <v>67</v>
      </c>
      <c r="D6" s="3" t="s">
        <v>793</v>
      </c>
      <c r="E6" s="272">
        <v>44649</v>
      </c>
      <c r="F6" s="273" t="s">
        <v>990</v>
      </c>
      <c r="G6" s="272">
        <v>45864</v>
      </c>
      <c r="H6" s="3" t="s">
        <v>64</v>
      </c>
      <c r="I6" s="274" t="s">
        <v>566</v>
      </c>
      <c r="J6" s="180">
        <v>31</v>
      </c>
      <c r="K6" s="180">
        <v>62</v>
      </c>
    </row>
    <row r="7" spans="1:11" ht="25.95" customHeight="1" outlineLevel="1" x14ac:dyDescent="0.3">
      <c r="A7" s="271">
        <v>10</v>
      </c>
      <c r="B7" s="88" t="s">
        <v>770</v>
      </c>
      <c r="C7" s="20" t="s">
        <v>67</v>
      </c>
      <c r="D7" s="3" t="s">
        <v>793</v>
      </c>
      <c r="E7" s="272">
        <v>44649</v>
      </c>
      <c r="F7" s="273">
        <v>6513806</v>
      </c>
      <c r="G7" s="272">
        <v>45879</v>
      </c>
      <c r="H7" s="3" t="s">
        <v>64</v>
      </c>
      <c r="I7" s="274" t="s">
        <v>426</v>
      </c>
      <c r="J7" s="180">
        <v>28</v>
      </c>
      <c r="K7" s="180">
        <v>28</v>
      </c>
    </row>
    <row r="8" spans="1:11" ht="25.95" customHeight="1" outlineLevel="1" x14ac:dyDescent="0.3">
      <c r="A8" s="271">
        <v>15</v>
      </c>
      <c r="B8" s="88" t="s">
        <v>770</v>
      </c>
      <c r="C8" s="20" t="s">
        <v>67</v>
      </c>
      <c r="D8" s="3" t="s">
        <v>793</v>
      </c>
      <c r="E8" s="272">
        <v>44649</v>
      </c>
      <c r="F8" s="273" t="s">
        <v>990</v>
      </c>
      <c r="G8" s="272">
        <v>45885</v>
      </c>
      <c r="H8" s="3" t="s">
        <v>64</v>
      </c>
      <c r="I8" s="274" t="s">
        <v>1434</v>
      </c>
      <c r="J8" s="180">
        <v>43</v>
      </c>
      <c r="K8" s="180">
        <v>86</v>
      </c>
    </row>
    <row r="9" spans="1:11" ht="25.95" customHeight="1" outlineLevel="1" x14ac:dyDescent="0.3">
      <c r="A9" s="271">
        <v>10</v>
      </c>
      <c r="B9" s="88" t="s">
        <v>770</v>
      </c>
      <c r="C9" s="20" t="s">
        <v>67</v>
      </c>
      <c r="D9" s="3" t="s">
        <v>793</v>
      </c>
      <c r="E9" s="272">
        <v>44649</v>
      </c>
      <c r="F9" s="273" t="s">
        <v>990</v>
      </c>
      <c r="G9" s="272">
        <v>45886</v>
      </c>
      <c r="H9" s="3" t="s">
        <v>64</v>
      </c>
      <c r="I9" s="274" t="s">
        <v>1434</v>
      </c>
      <c r="J9" s="180">
        <v>44</v>
      </c>
      <c r="K9" s="180">
        <v>44</v>
      </c>
    </row>
    <row r="10" spans="1:11" ht="25.95" customHeight="1" outlineLevel="1" x14ac:dyDescent="0.3">
      <c r="A10" s="271">
        <v>16</v>
      </c>
      <c r="B10" s="88" t="s">
        <v>770</v>
      </c>
      <c r="C10" s="20" t="s">
        <v>67</v>
      </c>
      <c r="D10" s="3" t="s">
        <v>793</v>
      </c>
      <c r="E10" s="272">
        <v>44649</v>
      </c>
      <c r="F10" s="273" t="s">
        <v>990</v>
      </c>
      <c r="G10" s="272">
        <v>45892</v>
      </c>
      <c r="H10" s="3" t="s">
        <v>64</v>
      </c>
      <c r="I10" s="274" t="s">
        <v>1453</v>
      </c>
      <c r="J10" s="180">
        <v>50</v>
      </c>
      <c r="K10" s="180">
        <v>100</v>
      </c>
    </row>
    <row r="11" spans="1:11" ht="25.95" customHeight="1" thickBot="1" x14ac:dyDescent="0.35">
      <c r="A11" s="277"/>
      <c r="B11" s="277" t="s">
        <v>770</v>
      </c>
      <c r="C11" s="277"/>
      <c r="D11" s="277" t="s">
        <v>793</v>
      </c>
      <c r="E11" s="277"/>
      <c r="F11" s="277" t="s">
        <v>990</v>
      </c>
      <c r="G11" s="277"/>
      <c r="H11" s="277"/>
      <c r="I11" s="277"/>
      <c r="J11" s="277"/>
      <c r="K11" s="277">
        <f>SUM(K2:K10)</f>
        <v>624</v>
      </c>
    </row>
    <row r="12" spans="1:11" ht="25.95" customHeight="1" outlineLevel="1" x14ac:dyDescent="0.3">
      <c r="A12" s="271">
        <v>19</v>
      </c>
      <c r="B12" s="88" t="s">
        <v>69</v>
      </c>
      <c r="C12" s="20" t="s">
        <v>67</v>
      </c>
      <c r="D12" s="3" t="s">
        <v>70</v>
      </c>
      <c r="E12" s="272">
        <v>43475</v>
      </c>
      <c r="F12" s="273" t="s">
        <v>52</v>
      </c>
      <c r="G12" s="272">
        <v>45773</v>
      </c>
      <c r="H12" s="3" t="s">
        <v>64</v>
      </c>
      <c r="I12" s="274" t="s">
        <v>996</v>
      </c>
      <c r="J12" s="180">
        <v>42</v>
      </c>
      <c r="K12" s="180">
        <v>84</v>
      </c>
    </row>
    <row r="13" spans="1:11" ht="25.95" customHeight="1" outlineLevel="1" x14ac:dyDescent="0.3">
      <c r="A13" s="271">
        <v>16</v>
      </c>
      <c r="B13" s="88" t="s">
        <v>69</v>
      </c>
      <c r="C13" s="20" t="s">
        <v>67</v>
      </c>
      <c r="D13" s="3" t="s">
        <v>70</v>
      </c>
      <c r="E13" s="272">
        <v>43475</v>
      </c>
      <c r="F13" s="273" t="s">
        <v>52</v>
      </c>
      <c r="G13" s="272">
        <v>45774</v>
      </c>
      <c r="H13" s="3" t="s">
        <v>64</v>
      </c>
      <c r="I13" s="274" t="s">
        <v>996</v>
      </c>
      <c r="J13" s="180">
        <v>42</v>
      </c>
      <c r="K13" s="180">
        <v>42</v>
      </c>
    </row>
    <row r="14" spans="1:11" ht="25.95" customHeight="1" outlineLevel="1" x14ac:dyDescent="0.3">
      <c r="A14" s="271">
        <v>32</v>
      </c>
      <c r="B14" s="88" t="s">
        <v>69</v>
      </c>
      <c r="C14" s="20" t="s">
        <v>67</v>
      </c>
      <c r="D14" s="3" t="s">
        <v>70</v>
      </c>
      <c r="E14" s="272">
        <v>43475</v>
      </c>
      <c r="F14" s="273" t="s">
        <v>52</v>
      </c>
      <c r="G14" s="272">
        <v>45801</v>
      </c>
      <c r="H14" s="3" t="s">
        <v>8</v>
      </c>
      <c r="I14" s="274" t="s">
        <v>1018</v>
      </c>
      <c r="J14" s="180">
        <v>86</v>
      </c>
      <c r="K14" s="180">
        <v>173</v>
      </c>
    </row>
    <row r="15" spans="1:11" ht="25.95" customHeight="1" outlineLevel="1" x14ac:dyDescent="0.3">
      <c r="A15" s="271">
        <v>29</v>
      </c>
      <c r="B15" s="88" t="s">
        <v>69</v>
      </c>
      <c r="C15" s="20" t="s">
        <v>67</v>
      </c>
      <c r="D15" s="3" t="s">
        <v>70</v>
      </c>
      <c r="E15" s="272">
        <v>43475</v>
      </c>
      <c r="F15" s="273" t="s">
        <v>52</v>
      </c>
      <c r="G15" s="272">
        <v>45802</v>
      </c>
      <c r="H15" s="3" t="s">
        <v>64</v>
      </c>
      <c r="I15" s="274" t="s">
        <v>1018</v>
      </c>
      <c r="J15" s="180">
        <v>71</v>
      </c>
      <c r="K15" s="180">
        <v>71</v>
      </c>
    </row>
    <row r="16" spans="1:11" ht="25.95" customHeight="1" outlineLevel="1" x14ac:dyDescent="0.3">
      <c r="A16" s="271">
        <v>33</v>
      </c>
      <c r="B16" s="88" t="s">
        <v>69</v>
      </c>
      <c r="C16" s="20" t="s">
        <v>67</v>
      </c>
      <c r="D16" s="3" t="s">
        <v>70</v>
      </c>
      <c r="E16" s="272">
        <v>43475</v>
      </c>
      <c r="F16" s="273" t="s">
        <v>52</v>
      </c>
      <c r="G16" s="272">
        <v>45843</v>
      </c>
      <c r="H16" s="3" t="s">
        <v>64</v>
      </c>
      <c r="I16" s="274" t="s">
        <v>1696</v>
      </c>
      <c r="J16" s="180">
        <v>83</v>
      </c>
      <c r="K16" s="180">
        <v>83</v>
      </c>
    </row>
    <row r="17" spans="1:11" ht="25.95" customHeight="1" outlineLevel="1" x14ac:dyDescent="0.3">
      <c r="A17" s="271">
        <v>32</v>
      </c>
      <c r="B17" s="88" t="s">
        <v>69</v>
      </c>
      <c r="C17" s="20" t="s">
        <v>67</v>
      </c>
      <c r="D17" s="3" t="s">
        <v>70</v>
      </c>
      <c r="E17" s="272">
        <v>43475</v>
      </c>
      <c r="F17" s="273" t="s">
        <v>52</v>
      </c>
      <c r="G17" s="272">
        <v>45844</v>
      </c>
      <c r="H17" s="3" t="s">
        <v>64</v>
      </c>
      <c r="I17" s="274" t="s">
        <v>1335</v>
      </c>
      <c r="J17" s="180">
        <v>80</v>
      </c>
      <c r="K17" s="180">
        <v>80</v>
      </c>
    </row>
    <row r="18" spans="1:11" ht="25.95" customHeight="1" outlineLevel="1" x14ac:dyDescent="0.3">
      <c r="A18" s="271">
        <v>21</v>
      </c>
      <c r="B18" s="88" t="s">
        <v>69</v>
      </c>
      <c r="C18" s="20" t="s">
        <v>67</v>
      </c>
      <c r="D18" s="3" t="s">
        <v>70</v>
      </c>
      <c r="E18" s="272">
        <v>43475</v>
      </c>
      <c r="F18" s="273" t="s">
        <v>52</v>
      </c>
      <c r="G18" s="272">
        <v>45892</v>
      </c>
      <c r="H18" s="3" t="s">
        <v>64</v>
      </c>
      <c r="I18" s="274" t="s">
        <v>1453</v>
      </c>
      <c r="J18" s="180">
        <v>50</v>
      </c>
      <c r="K18" s="180">
        <v>50</v>
      </c>
    </row>
    <row r="19" spans="1:11" ht="25.95" customHeight="1" thickBot="1" x14ac:dyDescent="0.35">
      <c r="A19" s="277"/>
      <c r="B19" s="277" t="s">
        <v>69</v>
      </c>
      <c r="C19" s="277"/>
      <c r="D19" s="277" t="s">
        <v>70</v>
      </c>
      <c r="E19" s="277"/>
      <c r="F19" s="277" t="s">
        <v>52</v>
      </c>
      <c r="G19" s="277"/>
      <c r="H19" s="277"/>
      <c r="I19" s="277"/>
      <c r="J19" s="277"/>
      <c r="K19" s="277">
        <f>SUM(K12:K18)</f>
        <v>583</v>
      </c>
    </row>
    <row r="20" spans="1:11" ht="25.95" customHeight="1" outlineLevel="1" x14ac:dyDescent="0.3">
      <c r="A20" s="271">
        <v>21</v>
      </c>
      <c r="B20" s="88" t="s">
        <v>649</v>
      </c>
      <c r="C20" s="20" t="s">
        <v>67</v>
      </c>
      <c r="D20" s="3" t="s">
        <v>687</v>
      </c>
      <c r="E20" s="272">
        <v>44503</v>
      </c>
      <c r="F20" s="273" t="s">
        <v>997</v>
      </c>
      <c r="G20" s="272">
        <v>45773</v>
      </c>
      <c r="H20" s="3" t="s">
        <v>64</v>
      </c>
      <c r="I20" s="274" t="s">
        <v>996</v>
      </c>
      <c r="J20" s="180">
        <v>42</v>
      </c>
      <c r="K20" s="180">
        <v>42</v>
      </c>
    </row>
    <row r="21" spans="1:11" ht="25.95" customHeight="1" outlineLevel="1" x14ac:dyDescent="0.3">
      <c r="A21" s="271">
        <v>25</v>
      </c>
      <c r="B21" s="88" t="s">
        <v>649</v>
      </c>
      <c r="C21" s="20" t="s">
        <v>67</v>
      </c>
      <c r="D21" s="3" t="s">
        <v>687</v>
      </c>
      <c r="E21" s="272">
        <v>44503</v>
      </c>
      <c r="F21" s="273" t="s">
        <v>997</v>
      </c>
      <c r="G21" s="272">
        <v>45801</v>
      </c>
      <c r="H21" s="3" t="s">
        <v>8</v>
      </c>
      <c r="I21" s="274" t="s">
        <v>1018</v>
      </c>
      <c r="J21" s="180">
        <v>86</v>
      </c>
      <c r="K21" s="180">
        <v>86</v>
      </c>
    </row>
    <row r="22" spans="1:11" ht="25.95" customHeight="1" outlineLevel="1" x14ac:dyDescent="0.3">
      <c r="A22" s="271">
        <v>21</v>
      </c>
      <c r="B22" s="88" t="s">
        <v>649</v>
      </c>
      <c r="C22" s="20" t="s">
        <v>67</v>
      </c>
      <c r="D22" s="3" t="s">
        <v>687</v>
      </c>
      <c r="E22" s="272">
        <v>44503</v>
      </c>
      <c r="F22" s="273" t="s">
        <v>997</v>
      </c>
      <c r="G22" s="272">
        <v>45802</v>
      </c>
      <c r="H22" s="3" t="s">
        <v>64</v>
      </c>
      <c r="I22" s="274" t="s">
        <v>1018</v>
      </c>
      <c r="J22" s="180">
        <v>71</v>
      </c>
      <c r="K22" s="180">
        <v>71</v>
      </c>
    </row>
    <row r="23" spans="1:11" ht="25.95" customHeight="1" outlineLevel="1" x14ac:dyDescent="0.3">
      <c r="A23" s="271">
        <v>38</v>
      </c>
      <c r="B23" s="88" t="s">
        <v>649</v>
      </c>
      <c r="C23" s="20" t="s">
        <v>67</v>
      </c>
      <c r="D23" s="3" t="s">
        <v>687</v>
      </c>
      <c r="E23" s="272">
        <v>44503</v>
      </c>
      <c r="F23" s="273" t="s">
        <v>997</v>
      </c>
      <c r="G23" s="272">
        <v>45843</v>
      </c>
      <c r="H23" s="3" t="s">
        <v>64</v>
      </c>
      <c r="I23" s="274" t="s">
        <v>1696</v>
      </c>
      <c r="J23" s="180">
        <v>83</v>
      </c>
      <c r="K23" s="180">
        <v>166</v>
      </c>
    </row>
    <row r="24" spans="1:11" ht="25.95" customHeight="1" outlineLevel="1" x14ac:dyDescent="0.3">
      <c r="A24" s="271">
        <v>6</v>
      </c>
      <c r="B24" s="88" t="s">
        <v>649</v>
      </c>
      <c r="C24" s="20" t="s">
        <v>67</v>
      </c>
      <c r="D24" s="3" t="s">
        <v>687</v>
      </c>
      <c r="E24" s="272">
        <v>44503</v>
      </c>
      <c r="F24" s="273" t="s">
        <v>997</v>
      </c>
      <c r="G24" s="272">
        <v>45864</v>
      </c>
      <c r="H24" s="3" t="s">
        <v>11</v>
      </c>
      <c r="I24" s="274" t="s">
        <v>766</v>
      </c>
      <c r="J24" s="180">
        <v>14</v>
      </c>
      <c r="K24" s="180">
        <v>14</v>
      </c>
    </row>
    <row r="25" spans="1:11" ht="25.95" customHeight="1" outlineLevel="1" x14ac:dyDescent="0.3">
      <c r="A25" s="271">
        <v>11</v>
      </c>
      <c r="B25" s="88" t="s">
        <v>649</v>
      </c>
      <c r="C25" s="20" t="s">
        <v>67</v>
      </c>
      <c r="D25" s="3" t="s">
        <v>687</v>
      </c>
      <c r="E25" s="272">
        <v>44503</v>
      </c>
      <c r="F25" s="273">
        <v>6516030</v>
      </c>
      <c r="G25" s="272">
        <v>45879</v>
      </c>
      <c r="H25" s="3" t="s">
        <v>64</v>
      </c>
      <c r="I25" s="274" t="s">
        <v>426</v>
      </c>
      <c r="J25" s="180">
        <v>25</v>
      </c>
      <c r="K25" s="180">
        <v>50</v>
      </c>
    </row>
    <row r="26" spans="1:11" ht="25.95" customHeight="1" outlineLevel="1" x14ac:dyDescent="0.3">
      <c r="A26" s="271">
        <v>13</v>
      </c>
      <c r="B26" s="88" t="s">
        <v>649</v>
      </c>
      <c r="C26" s="20" t="s">
        <v>67</v>
      </c>
      <c r="D26" s="3" t="s">
        <v>687</v>
      </c>
      <c r="E26" s="272">
        <v>44503</v>
      </c>
      <c r="F26" s="273">
        <v>6516030</v>
      </c>
      <c r="G26" s="272">
        <v>45879</v>
      </c>
      <c r="H26" s="3" t="s">
        <v>64</v>
      </c>
      <c r="I26" s="274" t="s">
        <v>426</v>
      </c>
      <c r="J26" s="180">
        <v>28</v>
      </c>
      <c r="K26" s="180">
        <v>56</v>
      </c>
    </row>
    <row r="27" spans="1:11" ht="25.95" customHeight="1" outlineLevel="1" x14ac:dyDescent="0.3">
      <c r="A27" s="271">
        <v>14</v>
      </c>
      <c r="B27" s="88" t="s">
        <v>649</v>
      </c>
      <c r="C27" s="20" t="s">
        <v>67</v>
      </c>
      <c r="D27" s="3" t="s">
        <v>687</v>
      </c>
      <c r="E27" s="272">
        <v>44503</v>
      </c>
      <c r="F27" s="273" t="s">
        <v>997</v>
      </c>
      <c r="G27" s="272">
        <v>45906</v>
      </c>
      <c r="H27" s="3" t="s">
        <v>64</v>
      </c>
      <c r="I27" s="274" t="s">
        <v>1478</v>
      </c>
      <c r="J27" s="180">
        <v>26</v>
      </c>
      <c r="K27" s="180">
        <v>52</v>
      </c>
    </row>
    <row r="28" spans="1:11" ht="25.95" customHeight="1" thickBot="1" x14ac:dyDescent="0.35">
      <c r="A28" s="277"/>
      <c r="B28" s="277" t="s">
        <v>649</v>
      </c>
      <c r="C28" s="277"/>
      <c r="D28" s="277" t="s">
        <v>687</v>
      </c>
      <c r="E28" s="277"/>
      <c r="F28" s="277" t="s">
        <v>997</v>
      </c>
      <c r="G28" s="277"/>
      <c r="H28" s="277"/>
      <c r="I28" s="277"/>
      <c r="J28" s="277"/>
      <c r="K28" s="277">
        <f>SUM(K20:K27)</f>
        <v>537</v>
      </c>
    </row>
    <row r="29" spans="1:11" ht="25.95" customHeight="1" outlineLevel="1" x14ac:dyDescent="0.3">
      <c r="A29" s="271">
        <v>13</v>
      </c>
      <c r="B29" s="88" t="s">
        <v>1648</v>
      </c>
      <c r="C29" s="20" t="s">
        <v>67</v>
      </c>
      <c r="D29" s="3" t="s">
        <v>41</v>
      </c>
      <c r="E29" s="272">
        <v>45080</v>
      </c>
      <c r="F29" s="273" t="s">
        <v>1285</v>
      </c>
      <c r="G29" s="272">
        <v>45788</v>
      </c>
      <c r="H29" s="3" t="s">
        <v>64</v>
      </c>
      <c r="I29" s="274" t="s">
        <v>1007</v>
      </c>
      <c r="J29" s="180">
        <v>51</v>
      </c>
      <c r="K29" s="180">
        <v>51</v>
      </c>
    </row>
    <row r="30" spans="1:11" ht="25.95" customHeight="1" outlineLevel="1" x14ac:dyDescent="0.3">
      <c r="A30" s="271">
        <v>14</v>
      </c>
      <c r="B30" s="88" t="s">
        <v>1648</v>
      </c>
      <c r="C30" s="20" t="s">
        <v>67</v>
      </c>
      <c r="D30" s="3" t="s">
        <v>41</v>
      </c>
      <c r="E30" s="272">
        <v>45080</v>
      </c>
      <c r="F30" s="273" t="s">
        <v>1285</v>
      </c>
      <c r="G30" s="272">
        <v>45802</v>
      </c>
      <c r="H30" s="3" t="s">
        <v>64</v>
      </c>
      <c r="I30" s="274" t="s">
        <v>1018</v>
      </c>
      <c r="J30" s="180">
        <v>71</v>
      </c>
      <c r="K30" s="180">
        <v>71</v>
      </c>
    </row>
    <row r="31" spans="1:11" ht="25.95" customHeight="1" outlineLevel="1" x14ac:dyDescent="0.3">
      <c r="A31" s="271">
        <v>25</v>
      </c>
      <c r="B31" s="88" t="s">
        <v>1648</v>
      </c>
      <c r="C31" s="20" t="s">
        <v>67</v>
      </c>
      <c r="D31" s="3" t="s">
        <v>41</v>
      </c>
      <c r="E31" s="272">
        <v>45080</v>
      </c>
      <c r="F31" s="273" t="s">
        <v>1285</v>
      </c>
      <c r="G31" s="272">
        <v>45843</v>
      </c>
      <c r="H31" s="3" t="s">
        <v>64</v>
      </c>
      <c r="I31" s="274" t="s">
        <v>1696</v>
      </c>
      <c r="J31" s="180">
        <v>83</v>
      </c>
      <c r="K31" s="180">
        <v>83</v>
      </c>
    </row>
    <row r="32" spans="1:11" ht="25.95" customHeight="1" outlineLevel="1" x14ac:dyDescent="0.3">
      <c r="A32" s="271">
        <v>25</v>
      </c>
      <c r="B32" s="88" t="s">
        <v>1648</v>
      </c>
      <c r="C32" s="20" t="s">
        <v>67</v>
      </c>
      <c r="D32" s="3" t="s">
        <v>41</v>
      </c>
      <c r="E32" s="272">
        <v>45080</v>
      </c>
      <c r="F32" s="273" t="s">
        <v>1285</v>
      </c>
      <c r="G32" s="272">
        <v>45844</v>
      </c>
      <c r="H32" s="3" t="s">
        <v>64</v>
      </c>
      <c r="I32" s="274" t="s">
        <v>1335</v>
      </c>
      <c r="J32" s="180">
        <v>80</v>
      </c>
      <c r="K32" s="180">
        <v>160</v>
      </c>
    </row>
    <row r="33" spans="1:11" ht="25.95" customHeight="1" outlineLevel="1" x14ac:dyDescent="0.3">
      <c r="A33" s="271">
        <v>9</v>
      </c>
      <c r="B33" s="88" t="s">
        <v>1648</v>
      </c>
      <c r="C33" s="20" t="s">
        <v>67</v>
      </c>
      <c r="D33" s="3" t="s">
        <v>41</v>
      </c>
      <c r="E33" s="272">
        <v>45080</v>
      </c>
      <c r="F33" s="273" t="s">
        <v>1285</v>
      </c>
      <c r="G33" s="272">
        <v>45864</v>
      </c>
      <c r="H33" s="3" t="s">
        <v>64</v>
      </c>
      <c r="I33" s="274" t="s">
        <v>566</v>
      </c>
      <c r="J33" s="180">
        <v>31</v>
      </c>
      <c r="K33" s="180">
        <v>31</v>
      </c>
    </row>
    <row r="34" spans="1:11" ht="25.95" customHeight="1" outlineLevel="1" x14ac:dyDescent="0.3">
      <c r="A34" s="271">
        <v>12</v>
      </c>
      <c r="B34" s="88" t="s">
        <v>1648</v>
      </c>
      <c r="C34" s="20" t="s">
        <v>67</v>
      </c>
      <c r="D34" s="3" t="s">
        <v>41</v>
      </c>
      <c r="E34" s="272">
        <v>45080</v>
      </c>
      <c r="F34" s="273" t="s">
        <v>1285</v>
      </c>
      <c r="G34" s="272">
        <v>45885</v>
      </c>
      <c r="H34" s="3" t="s">
        <v>64</v>
      </c>
      <c r="I34" s="274" t="s">
        <v>1434</v>
      </c>
      <c r="J34" s="180">
        <v>43</v>
      </c>
      <c r="K34" s="180">
        <v>43</v>
      </c>
    </row>
    <row r="35" spans="1:11" ht="25.95" customHeight="1" thickBot="1" x14ac:dyDescent="0.35">
      <c r="A35" s="277"/>
      <c r="B35" s="277" t="s">
        <v>1648</v>
      </c>
      <c r="C35" s="277"/>
      <c r="D35" s="277" t="s">
        <v>41</v>
      </c>
      <c r="E35" s="277"/>
      <c r="F35" s="277" t="s">
        <v>1285</v>
      </c>
      <c r="G35" s="277"/>
      <c r="H35" s="277"/>
      <c r="I35" s="277"/>
      <c r="J35" s="277"/>
      <c r="K35" s="277">
        <f>SUM(K29:K34)</f>
        <v>439</v>
      </c>
    </row>
    <row r="36" spans="1:11" ht="25.95" customHeight="1" outlineLevel="1" x14ac:dyDescent="0.3">
      <c r="A36" s="271">
        <v>37</v>
      </c>
      <c r="B36" s="88" t="s">
        <v>1067</v>
      </c>
      <c r="C36" s="20" t="s">
        <v>67</v>
      </c>
      <c r="D36" s="3" t="s">
        <v>41</v>
      </c>
      <c r="E36" s="272">
        <v>44657</v>
      </c>
      <c r="F36" s="273" t="s">
        <v>1014</v>
      </c>
      <c r="G36" s="272">
        <v>45801</v>
      </c>
      <c r="H36" s="3" t="s">
        <v>8</v>
      </c>
      <c r="I36" s="274" t="s">
        <v>1018</v>
      </c>
      <c r="J36" s="180">
        <v>86</v>
      </c>
      <c r="K36" s="180">
        <v>258</v>
      </c>
    </row>
    <row r="37" spans="1:11" ht="25.95" customHeight="1" outlineLevel="1" x14ac:dyDescent="0.3">
      <c r="A37" s="271">
        <v>17</v>
      </c>
      <c r="B37" s="88" t="s">
        <v>1067</v>
      </c>
      <c r="C37" s="20" t="s">
        <v>67</v>
      </c>
      <c r="D37" s="3" t="s">
        <v>41</v>
      </c>
      <c r="E37" s="272">
        <v>44657</v>
      </c>
      <c r="F37" s="273" t="s">
        <v>1014</v>
      </c>
      <c r="G37" s="272">
        <v>45886</v>
      </c>
      <c r="H37" s="3" t="s">
        <v>64</v>
      </c>
      <c r="I37" s="274" t="s">
        <v>1434</v>
      </c>
      <c r="J37" s="180">
        <v>44</v>
      </c>
      <c r="K37" s="180">
        <v>88</v>
      </c>
    </row>
    <row r="38" spans="1:11" ht="25.95" customHeight="1" thickBot="1" x14ac:dyDescent="0.35">
      <c r="A38" s="277"/>
      <c r="B38" s="277" t="s">
        <v>1067</v>
      </c>
      <c r="C38" s="277"/>
      <c r="D38" s="277" t="s">
        <v>41</v>
      </c>
      <c r="E38" s="277"/>
      <c r="F38" s="277" t="s">
        <v>1014</v>
      </c>
      <c r="G38" s="277"/>
      <c r="H38" s="277"/>
      <c r="I38" s="277"/>
      <c r="J38" s="277"/>
      <c r="K38" s="277">
        <f>SUM(K36:K37)</f>
        <v>346</v>
      </c>
    </row>
    <row r="39" spans="1:11" ht="25.95" customHeight="1" outlineLevel="1" x14ac:dyDescent="0.3">
      <c r="A39" s="271">
        <v>18</v>
      </c>
      <c r="B39" s="88" t="s">
        <v>287</v>
      </c>
      <c r="C39" s="20" t="s">
        <v>67</v>
      </c>
      <c r="D39" s="3" t="s">
        <v>41</v>
      </c>
      <c r="E39" s="272">
        <v>44094</v>
      </c>
      <c r="F39" s="273">
        <v>5975521</v>
      </c>
      <c r="G39" s="272">
        <v>45774</v>
      </c>
      <c r="H39" s="3" t="s">
        <v>64</v>
      </c>
      <c r="I39" s="274" t="s">
        <v>996</v>
      </c>
      <c r="J39" s="180">
        <v>42</v>
      </c>
      <c r="K39" s="180">
        <v>42</v>
      </c>
    </row>
    <row r="40" spans="1:11" ht="25.95" customHeight="1" outlineLevel="1" x14ac:dyDescent="0.3">
      <c r="A40" s="271">
        <v>17</v>
      </c>
      <c r="B40" s="88" t="s">
        <v>287</v>
      </c>
      <c r="C40" s="20" t="s">
        <v>67</v>
      </c>
      <c r="D40" s="3" t="s">
        <v>41</v>
      </c>
      <c r="E40" s="272">
        <v>44094</v>
      </c>
      <c r="F40" s="273" t="s">
        <v>33</v>
      </c>
      <c r="G40" s="272">
        <v>45787</v>
      </c>
      <c r="H40" s="3" t="s">
        <v>64</v>
      </c>
      <c r="I40" s="274" t="s">
        <v>1674</v>
      </c>
      <c r="J40" s="180">
        <v>38</v>
      </c>
      <c r="K40" s="180">
        <v>38</v>
      </c>
    </row>
    <row r="41" spans="1:11" ht="25.95" customHeight="1" outlineLevel="1" x14ac:dyDescent="0.3">
      <c r="A41" s="271">
        <v>21</v>
      </c>
      <c r="B41" s="88" t="s">
        <v>287</v>
      </c>
      <c r="C41" s="20" t="s">
        <v>67</v>
      </c>
      <c r="D41" s="3" t="s">
        <v>41</v>
      </c>
      <c r="E41" s="272">
        <v>44094</v>
      </c>
      <c r="F41" s="273" t="s">
        <v>33</v>
      </c>
      <c r="G41" s="272">
        <v>45788</v>
      </c>
      <c r="H41" s="3" t="s">
        <v>64</v>
      </c>
      <c r="I41" s="274" t="s">
        <v>1007</v>
      </c>
      <c r="J41" s="180">
        <v>51</v>
      </c>
      <c r="K41" s="180">
        <v>51</v>
      </c>
    </row>
    <row r="42" spans="1:11" ht="25.95" customHeight="1" outlineLevel="1" x14ac:dyDescent="0.3">
      <c r="A42" s="271">
        <v>7</v>
      </c>
      <c r="B42" s="88" t="s">
        <v>287</v>
      </c>
      <c r="C42" s="20" t="s">
        <v>67</v>
      </c>
      <c r="D42" s="3" t="s">
        <v>41</v>
      </c>
      <c r="E42" s="272">
        <v>44094</v>
      </c>
      <c r="F42" s="273" t="s">
        <v>33</v>
      </c>
      <c r="G42" s="272">
        <v>45829</v>
      </c>
      <c r="H42" s="3" t="s">
        <v>11</v>
      </c>
      <c r="I42" s="274" t="s">
        <v>426</v>
      </c>
      <c r="J42" s="180">
        <v>10</v>
      </c>
      <c r="K42" s="180">
        <v>10</v>
      </c>
    </row>
    <row r="43" spans="1:11" ht="25.95" customHeight="1" outlineLevel="1" x14ac:dyDescent="0.3">
      <c r="A43" s="271">
        <v>36</v>
      </c>
      <c r="B43" s="88" t="s">
        <v>287</v>
      </c>
      <c r="C43" s="20" t="s">
        <v>67</v>
      </c>
      <c r="D43" s="3" t="s">
        <v>41</v>
      </c>
      <c r="E43" s="272">
        <v>44094</v>
      </c>
      <c r="F43" s="273" t="s">
        <v>33</v>
      </c>
      <c r="G43" s="272">
        <v>45844</v>
      </c>
      <c r="H43" s="3" t="s">
        <v>64</v>
      </c>
      <c r="I43" s="274" t="s">
        <v>1335</v>
      </c>
      <c r="J43" s="180">
        <v>80</v>
      </c>
      <c r="K43" s="180">
        <v>80</v>
      </c>
    </row>
    <row r="44" spans="1:11" ht="25.95" customHeight="1" outlineLevel="1" x14ac:dyDescent="0.3">
      <c r="A44" s="271">
        <v>10</v>
      </c>
      <c r="B44" s="88" t="s">
        <v>287</v>
      </c>
      <c r="C44" s="20" t="s">
        <v>67</v>
      </c>
      <c r="D44" s="3" t="s">
        <v>41</v>
      </c>
      <c r="E44" s="272">
        <v>44094</v>
      </c>
      <c r="F44" s="273" t="s">
        <v>33</v>
      </c>
      <c r="G44" s="272">
        <v>45864</v>
      </c>
      <c r="H44" s="3" t="s">
        <v>64</v>
      </c>
      <c r="I44" s="274" t="s">
        <v>566</v>
      </c>
      <c r="J44" s="180">
        <v>31</v>
      </c>
      <c r="K44" s="180">
        <v>31</v>
      </c>
    </row>
    <row r="45" spans="1:11" ht="25.95" customHeight="1" outlineLevel="1" x14ac:dyDescent="0.3">
      <c r="A45" s="271">
        <v>14</v>
      </c>
      <c r="B45" s="88" t="s">
        <v>287</v>
      </c>
      <c r="C45" s="20" t="s">
        <v>67</v>
      </c>
      <c r="D45" s="3" t="s">
        <v>41</v>
      </c>
      <c r="E45" s="272">
        <v>44094</v>
      </c>
      <c r="F45" s="273" t="s">
        <v>33</v>
      </c>
      <c r="G45" s="272">
        <v>45886</v>
      </c>
      <c r="H45" s="3" t="s">
        <v>64</v>
      </c>
      <c r="I45" s="274" t="s">
        <v>1434</v>
      </c>
      <c r="J45" s="180">
        <v>44</v>
      </c>
      <c r="K45" s="180">
        <v>44</v>
      </c>
    </row>
    <row r="46" spans="1:11" ht="25.95" customHeight="1" thickBot="1" x14ac:dyDescent="0.35">
      <c r="A46" s="277"/>
      <c r="B46" s="277" t="s">
        <v>287</v>
      </c>
      <c r="C46" s="277"/>
      <c r="D46" s="277" t="s">
        <v>41</v>
      </c>
      <c r="E46" s="277"/>
      <c r="F46" s="277" t="s">
        <v>33</v>
      </c>
      <c r="G46" s="277"/>
      <c r="H46" s="277"/>
      <c r="I46" s="277"/>
      <c r="J46" s="277"/>
      <c r="K46" s="277">
        <f>SUM(K39:K45)</f>
        <v>296</v>
      </c>
    </row>
    <row r="47" spans="1:11" ht="25.95" customHeight="1" outlineLevel="1" x14ac:dyDescent="0.3">
      <c r="A47" s="271">
        <v>19</v>
      </c>
      <c r="B47" s="88" t="s">
        <v>1075</v>
      </c>
      <c r="C47" s="20" t="s">
        <v>67</v>
      </c>
      <c r="D47" s="3" t="s">
        <v>1133</v>
      </c>
      <c r="E47" s="272">
        <v>43914</v>
      </c>
      <c r="F47" s="273" t="s">
        <v>1046</v>
      </c>
      <c r="G47" s="272">
        <v>45787</v>
      </c>
      <c r="H47" s="3" t="s">
        <v>64</v>
      </c>
      <c r="I47" s="274" t="s">
        <v>1674</v>
      </c>
      <c r="J47" s="180">
        <v>38</v>
      </c>
      <c r="K47" s="180">
        <v>38</v>
      </c>
    </row>
    <row r="48" spans="1:11" ht="25.95" customHeight="1" outlineLevel="1" x14ac:dyDescent="0.3">
      <c r="A48" s="271">
        <v>23</v>
      </c>
      <c r="B48" s="88" t="s">
        <v>1075</v>
      </c>
      <c r="C48" s="20" t="s">
        <v>67</v>
      </c>
      <c r="D48" s="3" t="s">
        <v>1133</v>
      </c>
      <c r="E48" s="272">
        <v>43914</v>
      </c>
      <c r="F48" s="273" t="s">
        <v>1046</v>
      </c>
      <c r="G48" s="272">
        <v>45788</v>
      </c>
      <c r="H48" s="3" t="s">
        <v>64</v>
      </c>
      <c r="I48" s="274" t="s">
        <v>1007</v>
      </c>
      <c r="J48" s="180">
        <v>51</v>
      </c>
      <c r="K48" s="180">
        <v>102</v>
      </c>
    </row>
    <row r="49" spans="1:11" ht="25.95" customHeight="1" outlineLevel="1" x14ac:dyDescent="0.3">
      <c r="A49" s="271">
        <v>32</v>
      </c>
      <c r="B49" s="88" t="s">
        <v>1075</v>
      </c>
      <c r="C49" s="20" t="s">
        <v>67</v>
      </c>
      <c r="D49" s="3" t="s">
        <v>1133</v>
      </c>
      <c r="E49" s="272">
        <v>43914</v>
      </c>
      <c r="F49" s="273" t="s">
        <v>1046</v>
      </c>
      <c r="G49" s="272">
        <v>45802</v>
      </c>
      <c r="H49" s="3" t="s">
        <v>64</v>
      </c>
      <c r="I49" s="274" t="s">
        <v>1018</v>
      </c>
      <c r="J49" s="180">
        <v>71</v>
      </c>
      <c r="K49" s="180">
        <v>142</v>
      </c>
    </row>
    <row r="50" spans="1:11" ht="25.95" customHeight="1" thickBot="1" x14ac:dyDescent="0.35">
      <c r="A50" s="277"/>
      <c r="B50" s="277" t="s">
        <v>1075</v>
      </c>
      <c r="C50" s="277"/>
      <c r="D50" s="277" t="s">
        <v>1133</v>
      </c>
      <c r="E50" s="277"/>
      <c r="F50" s="277" t="s">
        <v>1046</v>
      </c>
      <c r="G50" s="277"/>
      <c r="H50" s="277"/>
      <c r="I50" s="277"/>
      <c r="J50" s="277"/>
      <c r="K50" s="277">
        <f>SUM(K47:K49)</f>
        <v>282</v>
      </c>
    </row>
    <row r="51" spans="1:11" ht="25.95" customHeight="1" outlineLevel="1" x14ac:dyDescent="0.3">
      <c r="A51" s="271">
        <v>12</v>
      </c>
      <c r="B51" s="88" t="s">
        <v>1252</v>
      </c>
      <c r="C51" s="20" t="s">
        <v>67</v>
      </c>
      <c r="D51" s="3" t="s">
        <v>44</v>
      </c>
      <c r="E51" s="272">
        <v>45109</v>
      </c>
      <c r="F51" s="273" t="s">
        <v>1253</v>
      </c>
      <c r="G51" s="272">
        <v>45787</v>
      </c>
      <c r="H51" s="3" t="s">
        <v>64</v>
      </c>
      <c r="I51" s="274" t="s">
        <v>1674</v>
      </c>
      <c r="J51" s="180">
        <v>38</v>
      </c>
      <c r="K51" s="180">
        <v>76</v>
      </c>
    </row>
    <row r="52" spans="1:11" ht="25.95" customHeight="1" outlineLevel="1" x14ac:dyDescent="0.3">
      <c r="A52" s="271">
        <v>22</v>
      </c>
      <c r="B52" s="88" t="s">
        <v>1252</v>
      </c>
      <c r="C52" s="20" t="s">
        <v>67</v>
      </c>
      <c r="D52" s="3" t="s">
        <v>72</v>
      </c>
      <c r="E52" s="272">
        <v>45109</v>
      </c>
      <c r="F52" s="273" t="s">
        <v>1253</v>
      </c>
      <c r="G52" s="272">
        <v>45801</v>
      </c>
      <c r="H52" s="3" t="s">
        <v>8</v>
      </c>
      <c r="I52" s="274" t="s">
        <v>1018</v>
      </c>
      <c r="J52" s="180">
        <v>86</v>
      </c>
      <c r="K52" s="180">
        <v>86</v>
      </c>
    </row>
    <row r="53" spans="1:11" ht="25.95" customHeight="1" outlineLevel="1" x14ac:dyDescent="0.3">
      <c r="A53" s="271">
        <v>6</v>
      </c>
      <c r="B53" s="88" t="s">
        <v>1252</v>
      </c>
      <c r="C53" s="20" t="s">
        <v>67</v>
      </c>
      <c r="D53" s="3" t="s">
        <v>72</v>
      </c>
      <c r="E53" s="272">
        <v>45109</v>
      </c>
      <c r="F53" s="273">
        <v>6866699</v>
      </c>
      <c r="G53" s="272">
        <v>45879</v>
      </c>
      <c r="H53" s="3" t="s">
        <v>64</v>
      </c>
      <c r="I53" s="274" t="s">
        <v>426</v>
      </c>
      <c r="J53" s="180">
        <v>25</v>
      </c>
      <c r="K53" s="180">
        <v>25</v>
      </c>
    </row>
    <row r="54" spans="1:11" ht="25.95" customHeight="1" outlineLevel="1" x14ac:dyDescent="0.3">
      <c r="A54" s="271">
        <v>10</v>
      </c>
      <c r="B54" s="88" t="s">
        <v>1252</v>
      </c>
      <c r="C54" s="20" t="s">
        <v>67</v>
      </c>
      <c r="D54" s="3" t="s">
        <v>72</v>
      </c>
      <c r="E54" s="272">
        <v>45109</v>
      </c>
      <c r="F54" s="273" t="s">
        <v>1253</v>
      </c>
      <c r="G54" s="272">
        <v>45885</v>
      </c>
      <c r="H54" s="3" t="s">
        <v>64</v>
      </c>
      <c r="I54" s="274" t="s">
        <v>1434</v>
      </c>
      <c r="J54" s="180">
        <v>43</v>
      </c>
      <c r="K54" s="180">
        <v>43</v>
      </c>
    </row>
    <row r="55" spans="1:11" ht="25.95" customHeight="1" thickBot="1" x14ac:dyDescent="0.35">
      <c r="A55" s="277"/>
      <c r="B55" s="277" t="s">
        <v>1252</v>
      </c>
      <c r="C55" s="277"/>
      <c r="D55" s="277" t="s">
        <v>72</v>
      </c>
      <c r="E55" s="277"/>
      <c r="F55" s="277" t="s">
        <v>1253</v>
      </c>
      <c r="G55" s="277"/>
      <c r="H55" s="277"/>
      <c r="I55" s="277"/>
      <c r="J55" s="277"/>
      <c r="K55" s="277">
        <f>SUM(K51:K54)</f>
        <v>230</v>
      </c>
    </row>
    <row r="56" spans="1:11" ht="25.95" customHeight="1" outlineLevel="1" x14ac:dyDescent="0.3">
      <c r="A56" s="271">
        <v>19</v>
      </c>
      <c r="B56" s="88" t="s">
        <v>1712</v>
      </c>
      <c r="C56" s="20" t="s">
        <v>67</v>
      </c>
      <c r="D56" s="3" t="s">
        <v>44</v>
      </c>
      <c r="E56" s="272">
        <v>45110</v>
      </c>
      <c r="F56" s="273" t="s">
        <v>1251</v>
      </c>
      <c r="G56" s="272">
        <v>45801</v>
      </c>
      <c r="H56" s="3" t="s">
        <v>8</v>
      </c>
      <c r="I56" s="274" t="s">
        <v>1018</v>
      </c>
      <c r="J56" s="180">
        <v>86</v>
      </c>
      <c r="K56" s="180">
        <v>172</v>
      </c>
    </row>
    <row r="57" spans="1:11" ht="25.95" customHeight="1" thickBot="1" x14ac:dyDescent="0.35">
      <c r="A57" s="277"/>
      <c r="B57" s="277" t="s">
        <v>1712</v>
      </c>
      <c r="C57" s="277"/>
      <c r="D57" s="277" t="s">
        <v>44</v>
      </c>
      <c r="E57" s="277"/>
      <c r="F57" s="277" t="s">
        <v>1251</v>
      </c>
      <c r="G57" s="277"/>
      <c r="H57" s="277"/>
      <c r="I57" s="277"/>
      <c r="J57" s="277"/>
      <c r="K57" s="277">
        <v>172</v>
      </c>
    </row>
    <row r="58" spans="1:11" ht="25.95" customHeight="1" outlineLevel="1" x14ac:dyDescent="0.3">
      <c r="A58" s="271">
        <v>11</v>
      </c>
      <c r="B58" s="88" t="s">
        <v>1710</v>
      </c>
      <c r="C58" s="20" t="s">
        <v>67</v>
      </c>
      <c r="D58" s="3" t="s">
        <v>688</v>
      </c>
      <c r="E58" s="272">
        <v>44728</v>
      </c>
      <c r="F58" s="273" t="s">
        <v>1367</v>
      </c>
      <c r="G58" s="272">
        <v>45857</v>
      </c>
      <c r="H58" s="3" t="s">
        <v>64</v>
      </c>
      <c r="I58" s="274" t="s">
        <v>730</v>
      </c>
      <c r="J58" s="180">
        <v>44</v>
      </c>
      <c r="K58" s="180">
        <v>88</v>
      </c>
    </row>
    <row r="59" spans="1:11" ht="25.95" customHeight="1" outlineLevel="1" x14ac:dyDescent="0.3">
      <c r="A59" s="271">
        <v>2</v>
      </c>
      <c r="B59" s="88" t="s">
        <v>1710</v>
      </c>
      <c r="C59" s="20" t="s">
        <v>67</v>
      </c>
      <c r="D59" s="3" t="s">
        <v>688</v>
      </c>
      <c r="E59" s="272">
        <v>44728</v>
      </c>
      <c r="F59" s="273" t="s">
        <v>1367</v>
      </c>
      <c r="G59" s="272">
        <v>45900</v>
      </c>
      <c r="H59" s="3" t="s">
        <v>11</v>
      </c>
      <c r="I59" s="274" t="s">
        <v>730</v>
      </c>
      <c r="J59" s="180">
        <v>13</v>
      </c>
      <c r="K59" s="180">
        <v>13</v>
      </c>
    </row>
    <row r="60" spans="1:11" ht="25.95" customHeight="1" outlineLevel="1" x14ac:dyDescent="0.3">
      <c r="A60" s="271">
        <v>5</v>
      </c>
      <c r="B60" s="88" t="s">
        <v>1710</v>
      </c>
      <c r="C60" s="20" t="s">
        <v>67</v>
      </c>
      <c r="D60" s="3" t="s">
        <v>688</v>
      </c>
      <c r="E60" s="272" t="s">
        <v>1521</v>
      </c>
      <c r="F60" s="273" t="s">
        <v>1367</v>
      </c>
      <c r="G60" s="272">
        <v>45928</v>
      </c>
      <c r="H60" s="3" t="s">
        <v>64</v>
      </c>
      <c r="I60" s="274" t="s">
        <v>509</v>
      </c>
      <c r="J60" s="180">
        <v>25</v>
      </c>
      <c r="K60" s="180">
        <v>25</v>
      </c>
    </row>
    <row r="61" spans="1:11" ht="25.95" customHeight="1" outlineLevel="1" x14ac:dyDescent="0.3">
      <c r="A61" s="271">
        <v>6</v>
      </c>
      <c r="B61" s="88" t="s">
        <v>1710</v>
      </c>
      <c r="C61" s="20" t="s">
        <v>67</v>
      </c>
      <c r="D61" s="3" t="s">
        <v>688</v>
      </c>
      <c r="E61" s="272" t="s">
        <v>1521</v>
      </c>
      <c r="F61" s="273" t="s">
        <v>1367</v>
      </c>
      <c r="G61" s="272">
        <v>45928</v>
      </c>
      <c r="H61" s="3" t="s">
        <v>11</v>
      </c>
      <c r="I61" s="274" t="s">
        <v>509</v>
      </c>
      <c r="J61" s="180">
        <v>27</v>
      </c>
      <c r="K61" s="180">
        <v>27</v>
      </c>
    </row>
    <row r="62" spans="1:11" ht="25.95" customHeight="1" thickBot="1" x14ac:dyDescent="0.35">
      <c r="A62" s="277"/>
      <c r="B62" s="277" t="s">
        <v>1710</v>
      </c>
      <c r="C62" s="277"/>
      <c r="D62" s="277" t="s">
        <v>688</v>
      </c>
      <c r="E62" s="277"/>
      <c r="F62" s="277" t="s">
        <v>1367</v>
      </c>
      <c r="G62" s="277"/>
      <c r="H62" s="277"/>
      <c r="I62" s="277"/>
      <c r="J62" s="277"/>
      <c r="K62" s="277">
        <f>SUM(K58:K61)</f>
        <v>153</v>
      </c>
    </row>
    <row r="63" spans="1:11" ht="25.95" customHeight="1" outlineLevel="1" x14ac:dyDescent="0.3">
      <c r="A63" s="239">
        <v>20</v>
      </c>
      <c r="B63" s="240" t="s">
        <v>1270</v>
      </c>
      <c r="C63" s="57" t="s">
        <v>67</v>
      </c>
      <c r="D63" s="58" t="s">
        <v>41</v>
      </c>
      <c r="E63" s="241">
        <v>45281</v>
      </c>
      <c r="F63" s="242" t="s">
        <v>1249</v>
      </c>
      <c r="G63" s="245">
        <v>45843</v>
      </c>
      <c r="H63" s="58" t="s">
        <v>64</v>
      </c>
      <c r="I63" s="58" t="s">
        <v>1696</v>
      </c>
      <c r="J63" s="57">
        <v>83</v>
      </c>
      <c r="K63" s="57">
        <v>83</v>
      </c>
    </row>
    <row r="64" spans="1:11" ht="25.95" customHeight="1" outlineLevel="1" x14ac:dyDescent="0.3">
      <c r="A64" s="239">
        <v>4</v>
      </c>
      <c r="B64" s="240" t="s">
        <v>1270</v>
      </c>
      <c r="C64" s="57" t="s">
        <v>67</v>
      </c>
      <c r="D64" s="58" t="s">
        <v>41</v>
      </c>
      <c r="E64" s="241">
        <v>45281</v>
      </c>
      <c r="F64" s="242" t="s">
        <v>1249</v>
      </c>
      <c r="G64" s="245">
        <v>46003</v>
      </c>
      <c r="H64" s="58" t="s">
        <v>64</v>
      </c>
      <c r="I64" s="58" t="s">
        <v>566</v>
      </c>
      <c r="J64" s="57">
        <v>29</v>
      </c>
      <c r="K64" s="57">
        <v>58</v>
      </c>
    </row>
    <row r="65" spans="1:11" ht="25.95" customHeight="1" thickBot="1" x14ac:dyDescent="0.35">
      <c r="A65" s="277"/>
      <c r="B65" s="277" t="s">
        <v>1270</v>
      </c>
      <c r="C65" s="277"/>
      <c r="D65" s="277" t="s">
        <v>41</v>
      </c>
      <c r="E65" s="277"/>
      <c r="F65" s="277" t="s">
        <v>1249</v>
      </c>
      <c r="G65" s="277"/>
      <c r="H65" s="277"/>
      <c r="I65" s="277"/>
      <c r="J65" s="277"/>
      <c r="K65" s="277">
        <f>SUM(K63:K64)</f>
        <v>141</v>
      </c>
    </row>
    <row r="66" spans="1:11" ht="25.95" customHeight="1" outlineLevel="1" x14ac:dyDescent="0.3">
      <c r="A66" s="271">
        <v>33</v>
      </c>
      <c r="B66" s="88" t="s">
        <v>1254</v>
      </c>
      <c r="C66" s="20" t="s">
        <v>67</v>
      </c>
      <c r="D66" s="3" t="s">
        <v>72</v>
      </c>
      <c r="E66" s="272">
        <v>44984</v>
      </c>
      <c r="F66" s="273" t="s">
        <v>1255</v>
      </c>
      <c r="G66" s="272">
        <v>45801</v>
      </c>
      <c r="H66" s="3" t="s">
        <v>8</v>
      </c>
      <c r="I66" s="274" t="s">
        <v>1018</v>
      </c>
      <c r="J66" s="180">
        <v>86</v>
      </c>
      <c r="K66" s="180">
        <v>86</v>
      </c>
    </row>
    <row r="67" spans="1:11" ht="25.95" customHeight="1" outlineLevel="1" x14ac:dyDescent="0.3">
      <c r="A67" s="271">
        <v>9</v>
      </c>
      <c r="B67" s="88" t="s">
        <v>1254</v>
      </c>
      <c r="C67" s="20" t="s">
        <v>67</v>
      </c>
      <c r="D67" s="3" t="s">
        <v>72</v>
      </c>
      <c r="E67" s="272">
        <v>44984</v>
      </c>
      <c r="F67" s="273">
        <v>6732982</v>
      </c>
      <c r="G67" s="272">
        <v>45879</v>
      </c>
      <c r="H67" s="3" t="s">
        <v>64</v>
      </c>
      <c r="I67" s="274" t="s">
        <v>426</v>
      </c>
      <c r="J67" s="180">
        <v>25</v>
      </c>
      <c r="K67" s="180">
        <v>25</v>
      </c>
    </row>
    <row r="68" spans="1:11" ht="25.95" customHeight="1" outlineLevel="1" x14ac:dyDescent="0.3">
      <c r="A68" s="271">
        <v>11</v>
      </c>
      <c r="B68" s="88" t="s">
        <v>1254</v>
      </c>
      <c r="C68" s="20" t="s">
        <v>67</v>
      </c>
      <c r="D68" s="3" t="s">
        <v>72</v>
      </c>
      <c r="E68" s="272">
        <v>44984</v>
      </c>
      <c r="F68" s="273">
        <v>6732982</v>
      </c>
      <c r="G68" s="272">
        <v>45879</v>
      </c>
      <c r="H68" s="3" t="s">
        <v>64</v>
      </c>
      <c r="I68" s="274" t="s">
        <v>426</v>
      </c>
      <c r="J68" s="180">
        <v>28</v>
      </c>
      <c r="K68" s="180">
        <v>28</v>
      </c>
    </row>
    <row r="69" spans="1:11" ht="25.95" customHeight="1" thickBot="1" x14ac:dyDescent="0.35">
      <c r="A69" s="277"/>
      <c r="B69" s="277" t="s">
        <v>1254</v>
      </c>
      <c r="C69" s="277"/>
      <c r="D69" s="277" t="s">
        <v>72</v>
      </c>
      <c r="E69" s="277"/>
      <c r="F69" s="277">
        <v>6732982</v>
      </c>
      <c r="G69" s="277"/>
      <c r="H69" s="277"/>
      <c r="I69" s="277"/>
      <c r="J69" s="277"/>
      <c r="K69" s="277">
        <f>SUM(K66:K68)</f>
        <v>139</v>
      </c>
    </row>
    <row r="70" spans="1:11" ht="25.95" customHeight="1" outlineLevel="1" x14ac:dyDescent="0.3">
      <c r="A70" s="271">
        <v>10</v>
      </c>
      <c r="B70" s="88" t="s">
        <v>1662</v>
      </c>
      <c r="C70" s="20" t="s">
        <v>67</v>
      </c>
      <c r="D70" s="3" t="s">
        <v>1663</v>
      </c>
      <c r="E70" s="272">
        <v>45180</v>
      </c>
      <c r="F70" s="273" t="s">
        <v>1664</v>
      </c>
      <c r="G70" s="272">
        <v>45773</v>
      </c>
      <c r="H70" s="3" t="s">
        <v>64</v>
      </c>
      <c r="I70" s="274" t="s">
        <v>996</v>
      </c>
      <c r="J70" s="180">
        <v>42</v>
      </c>
      <c r="K70" s="180">
        <v>42</v>
      </c>
    </row>
    <row r="71" spans="1:11" ht="25.95" customHeight="1" outlineLevel="1" x14ac:dyDescent="0.3">
      <c r="A71" s="271">
        <v>9</v>
      </c>
      <c r="B71" s="88" t="s">
        <v>1662</v>
      </c>
      <c r="C71" s="20" t="s">
        <v>67</v>
      </c>
      <c r="D71" s="3" t="s">
        <v>1663</v>
      </c>
      <c r="E71" s="272">
        <v>45180</v>
      </c>
      <c r="F71" s="273" t="s">
        <v>1664</v>
      </c>
      <c r="G71" s="272">
        <v>45774</v>
      </c>
      <c r="H71" s="3" t="s">
        <v>64</v>
      </c>
      <c r="I71" s="274" t="s">
        <v>996</v>
      </c>
      <c r="J71" s="180">
        <v>42</v>
      </c>
      <c r="K71" s="180">
        <v>84</v>
      </c>
    </row>
    <row r="72" spans="1:11" ht="25.95" customHeight="1" thickBot="1" x14ac:dyDescent="0.35">
      <c r="A72" s="277"/>
      <c r="B72" s="277" t="s">
        <v>1662</v>
      </c>
      <c r="C72" s="277"/>
      <c r="D72" s="277" t="s">
        <v>1663</v>
      </c>
      <c r="E72" s="277"/>
      <c r="F72" s="277" t="s">
        <v>1664</v>
      </c>
      <c r="G72" s="277"/>
      <c r="H72" s="277"/>
      <c r="I72" s="277"/>
      <c r="J72" s="277"/>
      <c r="K72" s="277">
        <f>SUM(K70:K71)</f>
        <v>126</v>
      </c>
    </row>
    <row r="73" spans="1:11" ht="25.95" customHeight="1" outlineLevel="1" x14ac:dyDescent="0.3">
      <c r="A73" s="271">
        <v>5</v>
      </c>
      <c r="B73" s="88" t="s">
        <v>1424</v>
      </c>
      <c r="C73" s="20" t="s">
        <v>67</v>
      </c>
      <c r="D73" s="3" t="s">
        <v>41</v>
      </c>
      <c r="E73" s="272">
        <v>45281</v>
      </c>
      <c r="F73" s="273">
        <v>6863305</v>
      </c>
      <c r="G73" s="272">
        <v>45879</v>
      </c>
      <c r="H73" s="3" t="s">
        <v>64</v>
      </c>
      <c r="I73" s="274" t="s">
        <v>426</v>
      </c>
      <c r="J73" s="180">
        <v>25</v>
      </c>
      <c r="K73" s="180">
        <v>25</v>
      </c>
    </row>
    <row r="74" spans="1:11" ht="25.95" customHeight="1" outlineLevel="1" x14ac:dyDescent="0.3">
      <c r="A74" s="271">
        <v>6</v>
      </c>
      <c r="B74" s="88" t="s">
        <v>1424</v>
      </c>
      <c r="C74" s="20" t="s">
        <v>67</v>
      </c>
      <c r="D74" s="3" t="s">
        <v>41</v>
      </c>
      <c r="E74" s="272">
        <v>45281</v>
      </c>
      <c r="F74" s="273" t="s">
        <v>1433</v>
      </c>
      <c r="G74" s="272">
        <v>45885</v>
      </c>
      <c r="H74" s="3" t="s">
        <v>64</v>
      </c>
      <c r="I74" s="274" t="s">
        <v>1434</v>
      </c>
      <c r="J74" s="180">
        <v>43</v>
      </c>
      <c r="K74" s="180">
        <v>43</v>
      </c>
    </row>
    <row r="75" spans="1:11" ht="25.95" customHeight="1" outlineLevel="1" x14ac:dyDescent="0.3">
      <c r="A75" s="271">
        <v>7</v>
      </c>
      <c r="B75" s="88" t="s">
        <v>1424</v>
      </c>
      <c r="C75" s="20" t="s">
        <v>67</v>
      </c>
      <c r="D75" s="3" t="s">
        <v>41</v>
      </c>
      <c r="E75" s="272">
        <v>45281</v>
      </c>
      <c r="F75" s="273" t="s">
        <v>1433</v>
      </c>
      <c r="G75" s="272">
        <v>45886</v>
      </c>
      <c r="H75" s="3" t="s">
        <v>64</v>
      </c>
      <c r="I75" s="274" t="s">
        <v>1434</v>
      </c>
      <c r="J75" s="180">
        <v>44</v>
      </c>
      <c r="K75" s="180">
        <v>44</v>
      </c>
    </row>
    <row r="76" spans="1:11" ht="25.95" customHeight="1" thickBot="1" x14ac:dyDescent="0.35">
      <c r="A76" s="277"/>
      <c r="B76" s="277" t="s">
        <v>1424</v>
      </c>
      <c r="C76" s="277"/>
      <c r="D76" s="277" t="s">
        <v>41</v>
      </c>
      <c r="E76" s="277"/>
      <c r="F76" s="277" t="s">
        <v>1433</v>
      </c>
      <c r="G76" s="277"/>
      <c r="H76" s="277"/>
      <c r="I76" s="277"/>
      <c r="J76" s="277"/>
      <c r="K76" s="277">
        <f>SUM(K73:K75)</f>
        <v>112</v>
      </c>
    </row>
    <row r="77" spans="1:11" ht="25.95" customHeight="1" outlineLevel="1" x14ac:dyDescent="0.3">
      <c r="A77" s="239">
        <v>16</v>
      </c>
      <c r="B77" s="240" t="s">
        <v>1558</v>
      </c>
      <c r="C77" s="57" t="s">
        <v>67</v>
      </c>
      <c r="D77" s="58" t="s">
        <v>117</v>
      </c>
      <c r="E77" s="241">
        <v>44993</v>
      </c>
      <c r="F77" s="242" t="s">
        <v>1552</v>
      </c>
      <c r="G77" s="245">
        <v>45941</v>
      </c>
      <c r="H77" s="58" t="s">
        <v>64</v>
      </c>
      <c r="I77" s="58" t="s">
        <v>1563</v>
      </c>
      <c r="J77" s="57">
        <v>36</v>
      </c>
      <c r="K77" s="57">
        <v>72</v>
      </c>
    </row>
    <row r="78" spans="1:11" ht="25.95" customHeight="1" outlineLevel="1" x14ac:dyDescent="0.3">
      <c r="A78" s="239">
        <v>14</v>
      </c>
      <c r="B78" s="240" t="s">
        <v>1545</v>
      </c>
      <c r="C78" s="57" t="s">
        <v>67</v>
      </c>
      <c r="D78" s="58" t="s">
        <v>117</v>
      </c>
      <c r="E78" s="241">
        <v>44993</v>
      </c>
      <c r="F78" s="242" t="s">
        <v>1552</v>
      </c>
      <c r="G78" s="245">
        <v>45942</v>
      </c>
      <c r="H78" s="58" t="s">
        <v>64</v>
      </c>
      <c r="I78" s="58" t="s">
        <v>1563</v>
      </c>
      <c r="J78" s="57">
        <v>34</v>
      </c>
      <c r="K78" s="57">
        <v>34</v>
      </c>
    </row>
    <row r="79" spans="1:11" ht="25.95" customHeight="1" thickBot="1" x14ac:dyDescent="0.35">
      <c r="A79" s="277"/>
      <c r="B79" s="277" t="s">
        <v>1545</v>
      </c>
      <c r="C79" s="277"/>
      <c r="D79" s="277" t="s">
        <v>117</v>
      </c>
      <c r="E79" s="277"/>
      <c r="F79" s="277" t="s">
        <v>1552</v>
      </c>
      <c r="G79" s="277"/>
      <c r="H79" s="277"/>
      <c r="I79" s="277"/>
      <c r="J79" s="277"/>
      <c r="K79" s="277">
        <f>SUM(K77:K78)</f>
        <v>106</v>
      </c>
    </row>
    <row r="80" spans="1:11" ht="25.95" customHeight="1" outlineLevel="1" x14ac:dyDescent="0.3">
      <c r="A80" s="271">
        <v>7</v>
      </c>
      <c r="B80" s="88" t="s">
        <v>1430</v>
      </c>
      <c r="C80" s="20" t="s">
        <v>67</v>
      </c>
      <c r="D80" s="3" t="s">
        <v>124</v>
      </c>
      <c r="E80" s="272">
        <v>45194</v>
      </c>
      <c r="F80" s="273">
        <v>7057747</v>
      </c>
      <c r="G80" s="272">
        <v>45879</v>
      </c>
      <c r="H80" s="3" t="s">
        <v>64</v>
      </c>
      <c r="I80" s="274" t="s">
        <v>426</v>
      </c>
      <c r="J80" s="180">
        <v>28</v>
      </c>
      <c r="K80" s="180">
        <v>28</v>
      </c>
    </row>
    <row r="81" spans="1:11" ht="25.95" customHeight="1" outlineLevel="1" x14ac:dyDescent="0.3">
      <c r="A81" s="271">
        <v>12</v>
      </c>
      <c r="B81" s="88" t="s">
        <v>1430</v>
      </c>
      <c r="C81" s="20" t="s">
        <v>67</v>
      </c>
      <c r="D81" s="3" t="s">
        <v>124</v>
      </c>
      <c r="E81" s="272">
        <v>45194</v>
      </c>
      <c r="F81" s="273" t="s">
        <v>1446</v>
      </c>
      <c r="G81" s="272">
        <v>45892</v>
      </c>
      <c r="H81" s="3" t="s">
        <v>64</v>
      </c>
      <c r="I81" s="274" t="s">
        <v>1453</v>
      </c>
      <c r="J81" s="180">
        <v>50</v>
      </c>
      <c r="K81" s="180">
        <v>50</v>
      </c>
    </row>
    <row r="82" spans="1:11" ht="25.95" customHeight="1" outlineLevel="1" x14ac:dyDescent="0.3">
      <c r="A82" s="271">
        <v>3</v>
      </c>
      <c r="B82" s="88" t="s">
        <v>1430</v>
      </c>
      <c r="C82" s="20" t="s">
        <v>67</v>
      </c>
      <c r="D82" s="3" t="s">
        <v>124</v>
      </c>
      <c r="E82" s="272">
        <v>45194</v>
      </c>
      <c r="F82" s="273" t="s">
        <v>1446</v>
      </c>
      <c r="G82" s="272">
        <v>46020</v>
      </c>
      <c r="H82" s="3" t="s">
        <v>11</v>
      </c>
      <c r="I82" s="274" t="s">
        <v>426</v>
      </c>
      <c r="J82" s="180">
        <v>10</v>
      </c>
      <c r="K82" s="180">
        <v>10</v>
      </c>
    </row>
    <row r="83" spans="1:11" ht="25.95" customHeight="1" thickBot="1" x14ac:dyDescent="0.35">
      <c r="A83" s="277"/>
      <c r="B83" s="277" t="s">
        <v>1430</v>
      </c>
      <c r="C83" s="277"/>
      <c r="D83" s="277" t="s">
        <v>124</v>
      </c>
      <c r="E83" s="277"/>
      <c r="F83" s="277" t="s">
        <v>1446</v>
      </c>
      <c r="G83" s="277"/>
      <c r="H83" s="277"/>
      <c r="I83" s="277"/>
      <c r="J83" s="277"/>
      <c r="K83" s="277">
        <f>SUM(K80:K82)</f>
        <v>88</v>
      </c>
    </row>
    <row r="84" spans="1:11" ht="25.95" customHeight="1" outlineLevel="1" x14ac:dyDescent="0.3">
      <c r="A84" s="239">
        <v>34</v>
      </c>
      <c r="B84" s="240" t="s">
        <v>211</v>
      </c>
      <c r="C84" s="57" t="s">
        <v>67</v>
      </c>
      <c r="D84" s="58" t="s">
        <v>68</v>
      </c>
      <c r="E84" s="241">
        <v>44529</v>
      </c>
      <c r="F84" s="242" t="s">
        <v>1256</v>
      </c>
      <c r="G84" s="245">
        <v>45801</v>
      </c>
      <c r="H84" s="58" t="s">
        <v>8</v>
      </c>
      <c r="I84" s="58" t="s">
        <v>1018</v>
      </c>
      <c r="J84" s="57">
        <v>86</v>
      </c>
      <c r="K84" s="57">
        <v>86</v>
      </c>
    </row>
    <row r="85" spans="1:11" ht="25.95" customHeight="1" thickBot="1" x14ac:dyDescent="0.35">
      <c r="A85" s="277"/>
      <c r="B85" s="277" t="s">
        <v>211</v>
      </c>
      <c r="C85" s="277"/>
      <c r="D85" s="277" t="s">
        <v>68</v>
      </c>
      <c r="E85" s="277"/>
      <c r="F85" s="277" t="s">
        <v>1256</v>
      </c>
      <c r="G85" s="277"/>
      <c r="H85" s="277"/>
      <c r="I85" s="277"/>
      <c r="J85" s="277"/>
      <c r="K85" s="277">
        <v>86</v>
      </c>
    </row>
    <row r="86" spans="1:11" ht="25.95" customHeight="1" outlineLevel="1" x14ac:dyDescent="0.3">
      <c r="A86" s="239">
        <v>5</v>
      </c>
      <c r="B86" s="240" t="s">
        <v>1384</v>
      </c>
      <c r="C86" s="57" t="s">
        <v>67</v>
      </c>
      <c r="D86" s="267" t="s">
        <v>1751</v>
      </c>
      <c r="E86" s="241">
        <v>45254</v>
      </c>
      <c r="F86" s="242" t="s">
        <v>1385</v>
      </c>
      <c r="G86" s="245">
        <v>45858</v>
      </c>
      <c r="H86" s="58" t="s">
        <v>64</v>
      </c>
      <c r="I86" s="58" t="s">
        <v>730</v>
      </c>
      <c r="J86" s="57">
        <v>38</v>
      </c>
      <c r="K86" s="57">
        <v>38</v>
      </c>
    </row>
    <row r="87" spans="1:11" ht="25.95" customHeight="1" outlineLevel="1" x14ac:dyDescent="0.3">
      <c r="A87" s="239">
        <v>8</v>
      </c>
      <c r="B87" s="240" t="s">
        <v>1384</v>
      </c>
      <c r="C87" s="57" t="s">
        <v>67</v>
      </c>
      <c r="D87" s="267" t="s">
        <v>1751</v>
      </c>
      <c r="E87" s="241">
        <v>45254</v>
      </c>
      <c r="F87" s="242" t="s">
        <v>1385</v>
      </c>
      <c r="G87" s="245">
        <v>45906</v>
      </c>
      <c r="H87" s="58" t="s">
        <v>64</v>
      </c>
      <c r="I87" s="58" t="s">
        <v>1478</v>
      </c>
      <c r="J87" s="57">
        <v>26</v>
      </c>
      <c r="K87" s="57">
        <v>26</v>
      </c>
    </row>
    <row r="88" spans="1:11" ht="25.95" customHeight="1" outlineLevel="1" x14ac:dyDescent="0.3">
      <c r="A88" s="239">
        <v>4</v>
      </c>
      <c r="B88" s="240" t="s">
        <v>1384</v>
      </c>
      <c r="C88" s="57" t="s">
        <v>67</v>
      </c>
      <c r="D88" s="267" t="s">
        <v>1751</v>
      </c>
      <c r="E88" s="241">
        <v>45254</v>
      </c>
      <c r="F88" s="242" t="s">
        <v>1385</v>
      </c>
      <c r="G88" s="245">
        <v>45913</v>
      </c>
      <c r="H88" s="58" t="s">
        <v>11</v>
      </c>
      <c r="I88" s="58" t="s">
        <v>988</v>
      </c>
      <c r="J88" s="57">
        <v>19</v>
      </c>
      <c r="K88" s="57">
        <v>19</v>
      </c>
    </row>
    <row r="89" spans="1:11" ht="25.95" customHeight="1" thickBot="1" x14ac:dyDescent="0.35">
      <c r="A89" s="277"/>
      <c r="B89" s="277" t="s">
        <v>1384</v>
      </c>
      <c r="C89" s="277"/>
      <c r="D89" s="277" t="s">
        <v>1751</v>
      </c>
      <c r="E89" s="277"/>
      <c r="F89" s="277" t="s">
        <v>1385</v>
      </c>
      <c r="G89" s="277"/>
      <c r="H89" s="277"/>
      <c r="I89" s="277"/>
      <c r="J89" s="277"/>
      <c r="K89" s="277">
        <f>SUM(K86:K88)</f>
        <v>83</v>
      </c>
    </row>
    <row r="90" spans="1:11" ht="25.95" customHeight="1" outlineLevel="1" x14ac:dyDescent="0.3">
      <c r="A90" s="239">
        <v>14</v>
      </c>
      <c r="B90" s="240" t="s">
        <v>1158</v>
      </c>
      <c r="C90" s="57" t="s">
        <v>67</v>
      </c>
      <c r="D90" s="58" t="s">
        <v>84</v>
      </c>
      <c r="E90" s="241">
        <v>44607</v>
      </c>
      <c r="F90" s="242" t="s">
        <v>1371</v>
      </c>
      <c r="G90" s="245">
        <v>45857</v>
      </c>
      <c r="H90" s="58" t="s">
        <v>64</v>
      </c>
      <c r="I90" s="58" t="s">
        <v>730</v>
      </c>
      <c r="J90" s="57">
        <v>44</v>
      </c>
      <c r="K90" s="57">
        <v>44</v>
      </c>
    </row>
    <row r="91" spans="1:11" ht="25.95" customHeight="1" outlineLevel="1" x14ac:dyDescent="0.3">
      <c r="A91" s="239">
        <v>11</v>
      </c>
      <c r="B91" s="240" t="s">
        <v>1158</v>
      </c>
      <c r="C91" s="57" t="s">
        <v>67</v>
      </c>
      <c r="D91" s="58" t="s">
        <v>84</v>
      </c>
      <c r="E91" s="241">
        <v>44607</v>
      </c>
      <c r="F91" s="242" t="s">
        <v>1371</v>
      </c>
      <c r="G91" s="245">
        <v>45858</v>
      </c>
      <c r="H91" s="58" t="s">
        <v>64</v>
      </c>
      <c r="I91" s="58" t="s">
        <v>730</v>
      </c>
      <c r="J91" s="57">
        <v>38</v>
      </c>
      <c r="K91" s="57">
        <v>38</v>
      </c>
    </row>
    <row r="92" spans="1:11" ht="25.95" customHeight="1" thickBot="1" x14ac:dyDescent="0.35">
      <c r="A92" s="277"/>
      <c r="B92" s="277" t="s">
        <v>1158</v>
      </c>
      <c r="C92" s="277"/>
      <c r="D92" s="277" t="s">
        <v>84</v>
      </c>
      <c r="E92" s="277"/>
      <c r="F92" s="277" t="s">
        <v>1371</v>
      </c>
      <c r="G92" s="277"/>
      <c r="H92" s="277"/>
      <c r="I92" s="277"/>
      <c r="J92" s="277"/>
      <c r="K92" s="277">
        <f>SUM(K90:K91)</f>
        <v>82</v>
      </c>
    </row>
    <row r="93" spans="1:11" ht="25.95" customHeight="1" outlineLevel="1" x14ac:dyDescent="0.3">
      <c r="A93" s="239">
        <v>22</v>
      </c>
      <c r="B93" s="240" t="s">
        <v>1340</v>
      </c>
      <c r="C93" s="57" t="s">
        <v>67</v>
      </c>
      <c r="D93" s="58" t="s">
        <v>44</v>
      </c>
      <c r="E93" s="241">
        <v>45159</v>
      </c>
      <c r="F93" s="242" t="s">
        <v>1341</v>
      </c>
      <c r="G93" s="245">
        <v>45844</v>
      </c>
      <c r="H93" s="58" t="s">
        <v>64</v>
      </c>
      <c r="I93" s="58" t="s">
        <v>1335</v>
      </c>
      <c r="J93" s="57">
        <v>80</v>
      </c>
      <c r="K93" s="57">
        <v>80</v>
      </c>
    </row>
    <row r="94" spans="1:11" ht="25.95" customHeight="1" thickBot="1" x14ac:dyDescent="0.35">
      <c r="A94" s="277"/>
      <c r="B94" s="277" t="s">
        <v>1340</v>
      </c>
      <c r="C94" s="277"/>
      <c r="D94" s="277" t="s">
        <v>44</v>
      </c>
      <c r="E94" s="277"/>
      <c r="F94" s="277" t="s">
        <v>1341</v>
      </c>
      <c r="G94" s="277"/>
      <c r="H94" s="277"/>
      <c r="I94" s="277"/>
      <c r="J94" s="277"/>
      <c r="K94" s="277">
        <v>80</v>
      </c>
    </row>
    <row r="95" spans="1:11" ht="25.95" customHeight="1" outlineLevel="1" x14ac:dyDescent="0.3">
      <c r="A95" s="239">
        <v>8</v>
      </c>
      <c r="B95" s="240" t="s">
        <v>1386</v>
      </c>
      <c r="C95" s="57" t="s">
        <v>67</v>
      </c>
      <c r="D95" s="58" t="s">
        <v>1663</v>
      </c>
      <c r="E95" s="241">
        <v>43586</v>
      </c>
      <c r="F95" s="242" t="s">
        <v>1387</v>
      </c>
      <c r="G95" s="245">
        <v>45858</v>
      </c>
      <c r="H95" s="58" t="s">
        <v>64</v>
      </c>
      <c r="I95" s="58" t="s">
        <v>730</v>
      </c>
      <c r="J95" s="57">
        <v>38</v>
      </c>
      <c r="K95" s="57">
        <v>76</v>
      </c>
    </row>
    <row r="96" spans="1:11" ht="25.95" customHeight="1" thickBot="1" x14ac:dyDescent="0.35">
      <c r="A96" s="277"/>
      <c r="B96" s="277" t="s">
        <v>1386</v>
      </c>
      <c r="C96" s="277"/>
      <c r="D96" s="277" t="s">
        <v>1663</v>
      </c>
      <c r="E96" s="277"/>
      <c r="F96" s="277" t="s">
        <v>1387</v>
      </c>
      <c r="G96" s="277"/>
      <c r="H96" s="277"/>
      <c r="I96" s="277"/>
      <c r="J96" s="277"/>
      <c r="K96" s="277">
        <v>76</v>
      </c>
    </row>
    <row r="97" spans="1:11" ht="25.95" customHeight="1" outlineLevel="1" x14ac:dyDescent="0.3">
      <c r="A97" s="239">
        <v>2</v>
      </c>
      <c r="B97" s="240" t="s">
        <v>1723</v>
      </c>
      <c r="C97" s="57" t="s">
        <v>67</v>
      </c>
      <c r="D97" s="58" t="s">
        <v>41</v>
      </c>
      <c r="E97" s="241">
        <v>45080</v>
      </c>
      <c r="F97" s="242" t="s">
        <v>1483</v>
      </c>
      <c r="G97" s="245">
        <v>45899</v>
      </c>
      <c r="H97" s="58" t="s">
        <v>11</v>
      </c>
      <c r="I97" s="58" t="s">
        <v>1486</v>
      </c>
      <c r="J97" s="57">
        <v>8</v>
      </c>
      <c r="K97" s="57">
        <v>8</v>
      </c>
    </row>
    <row r="98" spans="1:11" ht="25.95" customHeight="1" outlineLevel="1" x14ac:dyDescent="0.3">
      <c r="A98" s="239">
        <v>9</v>
      </c>
      <c r="B98" s="240" t="s">
        <v>1723</v>
      </c>
      <c r="C98" s="57" t="s">
        <v>67</v>
      </c>
      <c r="D98" s="58" t="s">
        <v>41</v>
      </c>
      <c r="E98" s="241">
        <v>45080</v>
      </c>
      <c r="F98" s="242" t="s">
        <v>1483</v>
      </c>
      <c r="G98" s="245">
        <v>45942</v>
      </c>
      <c r="H98" s="58" t="s">
        <v>64</v>
      </c>
      <c r="I98" s="58" t="s">
        <v>1563</v>
      </c>
      <c r="J98" s="57">
        <v>34</v>
      </c>
      <c r="K98" s="57">
        <v>68</v>
      </c>
    </row>
    <row r="99" spans="1:11" ht="25.95" customHeight="1" thickBot="1" x14ac:dyDescent="0.35">
      <c r="A99" s="277"/>
      <c r="B99" s="277" t="s">
        <v>1723</v>
      </c>
      <c r="C99" s="277"/>
      <c r="D99" s="277" t="s">
        <v>41</v>
      </c>
      <c r="E99" s="277"/>
      <c r="F99" s="277" t="s">
        <v>1483</v>
      </c>
      <c r="G99" s="277"/>
      <c r="H99" s="277"/>
      <c r="I99" s="277"/>
      <c r="J99" s="277"/>
      <c r="K99" s="277">
        <f>SUM(K97:K98)</f>
        <v>76</v>
      </c>
    </row>
    <row r="100" spans="1:11" ht="25.95" customHeight="1" outlineLevel="1" x14ac:dyDescent="0.3">
      <c r="A100" s="262">
        <v>13</v>
      </c>
      <c r="B100" s="240" t="s">
        <v>1172</v>
      </c>
      <c r="C100" s="58" t="s">
        <v>67</v>
      </c>
      <c r="D100" s="58" t="s">
        <v>344</v>
      </c>
      <c r="E100" s="241">
        <v>44300</v>
      </c>
      <c r="F100" s="242">
        <v>6220472</v>
      </c>
      <c r="G100" s="264">
        <v>45675</v>
      </c>
      <c r="H100" s="47" t="s">
        <v>64</v>
      </c>
      <c r="I100" s="58" t="s">
        <v>566</v>
      </c>
      <c r="J100" s="58">
        <v>36</v>
      </c>
      <c r="K100" s="58">
        <v>72</v>
      </c>
    </row>
    <row r="101" spans="1:11" ht="25.95" customHeight="1" thickBot="1" x14ac:dyDescent="0.35">
      <c r="A101" s="277"/>
      <c r="B101" s="277" t="s">
        <v>1172</v>
      </c>
      <c r="C101" s="277"/>
      <c r="D101" s="277" t="s">
        <v>344</v>
      </c>
      <c r="E101" s="277"/>
      <c r="F101" s="277">
        <v>6220472</v>
      </c>
      <c r="G101" s="277"/>
      <c r="H101" s="277"/>
      <c r="I101" s="277"/>
      <c r="J101" s="277"/>
      <c r="K101" s="277">
        <v>72</v>
      </c>
    </row>
    <row r="102" spans="1:11" ht="25.95" customHeight="1" outlineLevel="1" x14ac:dyDescent="0.3">
      <c r="A102" s="239">
        <v>6</v>
      </c>
      <c r="B102" s="240" t="s">
        <v>1730</v>
      </c>
      <c r="C102" s="57" t="s">
        <v>67</v>
      </c>
      <c r="D102" s="58" t="s">
        <v>68</v>
      </c>
      <c r="E102" s="241">
        <v>45212</v>
      </c>
      <c r="F102" s="242" t="s">
        <v>1542</v>
      </c>
      <c r="G102" s="245">
        <v>45941</v>
      </c>
      <c r="H102" s="58" t="s">
        <v>64</v>
      </c>
      <c r="I102" s="58" t="s">
        <v>1563</v>
      </c>
      <c r="J102" s="57">
        <v>36</v>
      </c>
      <c r="K102" s="57">
        <v>36</v>
      </c>
    </row>
    <row r="103" spans="1:11" ht="25.95" customHeight="1" outlineLevel="1" x14ac:dyDescent="0.3">
      <c r="A103" s="239">
        <v>6</v>
      </c>
      <c r="B103" s="240" t="s">
        <v>1730</v>
      </c>
      <c r="C103" s="57" t="s">
        <v>67</v>
      </c>
      <c r="D103" s="58" t="s">
        <v>68</v>
      </c>
      <c r="E103" s="241">
        <v>45212</v>
      </c>
      <c r="F103" s="242" t="s">
        <v>1542</v>
      </c>
      <c r="G103" s="245">
        <v>45942</v>
      </c>
      <c r="H103" s="58" t="s">
        <v>64</v>
      </c>
      <c r="I103" s="58" t="s">
        <v>1563</v>
      </c>
      <c r="J103" s="57">
        <v>34</v>
      </c>
      <c r="K103" s="57">
        <v>34</v>
      </c>
    </row>
    <row r="104" spans="1:11" ht="25.95" customHeight="1" thickBot="1" x14ac:dyDescent="0.35">
      <c r="A104" s="277"/>
      <c r="B104" s="277" t="s">
        <v>1730</v>
      </c>
      <c r="C104" s="277"/>
      <c r="D104" s="277" t="s">
        <v>68</v>
      </c>
      <c r="E104" s="277"/>
      <c r="F104" s="277" t="s">
        <v>1542</v>
      </c>
      <c r="G104" s="277"/>
      <c r="H104" s="277"/>
      <c r="I104" s="277"/>
      <c r="J104" s="277"/>
      <c r="K104" s="277">
        <f>SUM(K102:K103)</f>
        <v>70</v>
      </c>
    </row>
    <row r="105" spans="1:11" ht="25.95" customHeight="1" outlineLevel="1" x14ac:dyDescent="0.3">
      <c r="A105" s="262">
        <v>6</v>
      </c>
      <c r="B105" s="240" t="s">
        <v>516</v>
      </c>
      <c r="C105" s="58" t="s">
        <v>67</v>
      </c>
      <c r="D105" s="267" t="s">
        <v>515</v>
      </c>
      <c r="E105" s="241">
        <v>43540</v>
      </c>
      <c r="F105" s="242" t="s">
        <v>854</v>
      </c>
      <c r="G105" s="264">
        <v>45703</v>
      </c>
      <c r="H105" s="47" t="s">
        <v>11</v>
      </c>
      <c r="I105" s="58" t="s">
        <v>988</v>
      </c>
      <c r="J105" s="58">
        <v>13</v>
      </c>
      <c r="K105" s="58">
        <v>13</v>
      </c>
    </row>
    <row r="106" spans="1:11" ht="25.95" customHeight="1" outlineLevel="1" x14ac:dyDescent="0.3">
      <c r="A106" s="239">
        <v>6</v>
      </c>
      <c r="B106" s="240" t="s">
        <v>516</v>
      </c>
      <c r="C106" s="57" t="s">
        <v>67</v>
      </c>
      <c r="D106" s="58" t="s">
        <v>515</v>
      </c>
      <c r="E106" s="241" t="s">
        <v>463</v>
      </c>
      <c r="F106" s="242" t="s">
        <v>464</v>
      </c>
      <c r="G106" s="245">
        <v>45928</v>
      </c>
      <c r="H106" s="58" t="s">
        <v>64</v>
      </c>
      <c r="I106" s="58" t="s">
        <v>509</v>
      </c>
      <c r="J106" s="57">
        <v>25</v>
      </c>
      <c r="K106" s="57">
        <v>50</v>
      </c>
    </row>
    <row r="107" spans="1:11" ht="25.95" customHeight="1" thickBot="1" x14ac:dyDescent="0.35">
      <c r="A107" s="277"/>
      <c r="B107" s="277" t="s">
        <v>516</v>
      </c>
      <c r="C107" s="277"/>
      <c r="D107" s="277" t="s">
        <v>515</v>
      </c>
      <c r="E107" s="277"/>
      <c r="F107" s="277" t="s">
        <v>464</v>
      </c>
      <c r="G107" s="277"/>
      <c r="H107" s="277"/>
      <c r="I107" s="277"/>
      <c r="J107" s="277"/>
      <c r="K107" s="277">
        <f>SUM(K105:K106)</f>
        <v>63</v>
      </c>
    </row>
    <row r="108" spans="1:11" ht="25.95" customHeight="1" outlineLevel="1" x14ac:dyDescent="0.3">
      <c r="A108" s="262">
        <v>8</v>
      </c>
      <c r="B108" s="240" t="s">
        <v>532</v>
      </c>
      <c r="C108" s="58" t="s">
        <v>67</v>
      </c>
      <c r="D108" s="58" t="s">
        <v>44</v>
      </c>
      <c r="E108" s="241">
        <v>44576</v>
      </c>
      <c r="F108" s="242" t="s">
        <v>935</v>
      </c>
      <c r="G108" s="264">
        <v>45787</v>
      </c>
      <c r="H108" s="47" t="s">
        <v>11</v>
      </c>
      <c r="I108" s="58" t="s">
        <v>566</v>
      </c>
      <c r="J108" s="58">
        <v>24</v>
      </c>
      <c r="K108" s="58">
        <v>24</v>
      </c>
    </row>
    <row r="109" spans="1:11" ht="25.95" customHeight="1" outlineLevel="1" x14ac:dyDescent="0.3">
      <c r="A109" s="239">
        <v>5</v>
      </c>
      <c r="B109" s="240" t="s">
        <v>532</v>
      </c>
      <c r="C109" s="57" t="s">
        <v>67</v>
      </c>
      <c r="D109" s="58" t="s">
        <v>44</v>
      </c>
      <c r="E109" s="241">
        <v>44576</v>
      </c>
      <c r="F109" s="242">
        <v>6414412</v>
      </c>
      <c r="G109" s="245">
        <v>45808</v>
      </c>
      <c r="H109" s="58" t="s">
        <v>11</v>
      </c>
      <c r="I109" s="58" t="s">
        <v>1618</v>
      </c>
      <c r="J109" s="57">
        <v>11</v>
      </c>
      <c r="K109" s="57">
        <v>11</v>
      </c>
    </row>
    <row r="110" spans="1:11" ht="25.95" customHeight="1" outlineLevel="1" x14ac:dyDescent="0.3">
      <c r="A110" s="239">
        <v>6</v>
      </c>
      <c r="B110" s="240" t="s">
        <v>532</v>
      </c>
      <c r="C110" s="57" t="s">
        <v>67</v>
      </c>
      <c r="D110" s="58" t="s">
        <v>44</v>
      </c>
      <c r="E110" s="241">
        <v>44576</v>
      </c>
      <c r="F110" s="242" t="s">
        <v>935</v>
      </c>
      <c r="G110" s="245">
        <v>45830</v>
      </c>
      <c r="H110" s="58" t="s">
        <v>11</v>
      </c>
      <c r="I110" s="58" t="s">
        <v>566</v>
      </c>
      <c r="J110" s="57">
        <v>26</v>
      </c>
      <c r="K110" s="57">
        <v>26</v>
      </c>
    </row>
    <row r="111" spans="1:11" ht="25.95" customHeight="1" thickBot="1" x14ac:dyDescent="0.35">
      <c r="A111" s="277"/>
      <c r="B111" s="277" t="s">
        <v>532</v>
      </c>
      <c r="C111" s="277"/>
      <c r="D111" s="277" t="s">
        <v>44</v>
      </c>
      <c r="E111" s="277"/>
      <c r="F111" s="277" t="s">
        <v>935</v>
      </c>
      <c r="G111" s="277"/>
      <c r="H111" s="277"/>
      <c r="I111" s="277"/>
      <c r="J111" s="277"/>
      <c r="K111" s="277">
        <f>SUM(K108:K110)</f>
        <v>61</v>
      </c>
    </row>
    <row r="112" spans="1:11" ht="25.95" customHeight="1" outlineLevel="1" x14ac:dyDescent="0.3">
      <c r="A112" s="262">
        <v>7</v>
      </c>
      <c r="B112" s="240" t="s">
        <v>320</v>
      </c>
      <c r="C112" s="58" t="s">
        <v>67</v>
      </c>
      <c r="D112" s="58" t="s">
        <v>44</v>
      </c>
      <c r="E112" s="241" t="s">
        <v>449</v>
      </c>
      <c r="F112" s="242">
        <v>6414411</v>
      </c>
      <c r="G112" s="264">
        <v>45724</v>
      </c>
      <c r="H112" s="47" t="s">
        <v>11</v>
      </c>
      <c r="I112" s="58" t="s">
        <v>426</v>
      </c>
      <c r="J112" s="58">
        <v>14</v>
      </c>
      <c r="K112" s="58">
        <v>14</v>
      </c>
    </row>
    <row r="113" spans="1:11" ht="25.95" customHeight="1" outlineLevel="1" x14ac:dyDescent="0.3">
      <c r="A113" s="239">
        <v>12</v>
      </c>
      <c r="B113" s="240" t="s">
        <v>320</v>
      </c>
      <c r="C113" s="57" t="s">
        <v>67</v>
      </c>
      <c r="D113" s="58" t="s">
        <v>44</v>
      </c>
      <c r="E113" s="241">
        <v>44576</v>
      </c>
      <c r="F113" s="242" t="s">
        <v>1015</v>
      </c>
      <c r="G113" s="245">
        <v>45906</v>
      </c>
      <c r="H113" s="58" t="s">
        <v>64</v>
      </c>
      <c r="I113" s="58" t="s">
        <v>1478</v>
      </c>
      <c r="J113" s="57">
        <v>26</v>
      </c>
      <c r="K113" s="57">
        <v>26</v>
      </c>
    </row>
    <row r="114" spans="1:11" ht="25.95" customHeight="1" outlineLevel="1" x14ac:dyDescent="0.3">
      <c r="A114" s="239">
        <v>5</v>
      </c>
      <c r="B114" s="240" t="s">
        <v>320</v>
      </c>
      <c r="C114" s="57" t="s">
        <v>67</v>
      </c>
      <c r="D114" s="58" t="s">
        <v>44</v>
      </c>
      <c r="E114" s="241">
        <v>44576</v>
      </c>
      <c r="F114" s="242" t="s">
        <v>1015</v>
      </c>
      <c r="G114" s="245">
        <v>45970</v>
      </c>
      <c r="H114" s="58" t="s">
        <v>11</v>
      </c>
      <c r="I114" s="58" t="s">
        <v>1094</v>
      </c>
      <c r="J114" s="57">
        <v>10</v>
      </c>
      <c r="K114" s="57">
        <v>10</v>
      </c>
    </row>
    <row r="115" spans="1:11" ht="25.95" customHeight="1" thickBot="1" x14ac:dyDescent="0.35">
      <c r="A115" s="277"/>
      <c r="B115" s="277" t="s">
        <v>320</v>
      </c>
      <c r="C115" s="277"/>
      <c r="D115" s="277" t="s">
        <v>44</v>
      </c>
      <c r="E115" s="277"/>
      <c r="F115" s="277" t="s">
        <v>1015</v>
      </c>
      <c r="G115" s="277"/>
      <c r="H115" s="277"/>
      <c r="I115" s="277"/>
      <c r="J115" s="277"/>
      <c r="K115" s="277">
        <f>SUM(K112:K114)</f>
        <v>50</v>
      </c>
    </row>
    <row r="116" spans="1:11" ht="25.95" customHeight="1" outlineLevel="1" x14ac:dyDescent="0.3">
      <c r="A116" s="239">
        <v>22</v>
      </c>
      <c r="B116" s="240" t="s">
        <v>1720</v>
      </c>
      <c r="C116" s="57" t="s">
        <v>67</v>
      </c>
      <c r="D116" s="58" t="s">
        <v>1632</v>
      </c>
      <c r="E116" s="241">
        <v>44803</v>
      </c>
      <c r="F116" s="242" t="s">
        <v>1448</v>
      </c>
      <c r="G116" s="245">
        <v>45892</v>
      </c>
      <c r="H116" s="58" t="s">
        <v>64</v>
      </c>
      <c r="I116" s="58" t="s">
        <v>1453</v>
      </c>
      <c r="J116" s="57">
        <v>50</v>
      </c>
      <c r="K116" s="57">
        <v>50</v>
      </c>
    </row>
    <row r="117" spans="1:11" ht="25.95" customHeight="1" thickBot="1" x14ac:dyDescent="0.35">
      <c r="A117" s="277"/>
      <c r="B117" s="277" t="s">
        <v>1720</v>
      </c>
      <c r="C117" s="277"/>
      <c r="D117" s="277" t="s">
        <v>1632</v>
      </c>
      <c r="E117" s="277"/>
      <c r="F117" s="277" t="s">
        <v>1448</v>
      </c>
      <c r="G117" s="277"/>
      <c r="H117" s="277"/>
      <c r="I117" s="277"/>
      <c r="J117" s="277"/>
      <c r="K117" s="277">
        <v>50</v>
      </c>
    </row>
    <row r="118" spans="1:11" ht="25.95" customHeight="1" outlineLevel="1" x14ac:dyDescent="0.3">
      <c r="A118" s="239">
        <v>6</v>
      </c>
      <c r="B118" s="240" t="s">
        <v>1726</v>
      </c>
      <c r="C118" s="57" t="s">
        <v>67</v>
      </c>
      <c r="D118" s="58" t="s">
        <v>1632</v>
      </c>
      <c r="E118" s="241">
        <v>45036</v>
      </c>
      <c r="F118" s="242" t="s">
        <v>1498</v>
      </c>
      <c r="G118" s="245">
        <v>45914</v>
      </c>
      <c r="H118" s="58" t="s">
        <v>64</v>
      </c>
      <c r="I118" s="58" t="s">
        <v>374</v>
      </c>
      <c r="J118" s="57">
        <v>23</v>
      </c>
      <c r="K118" s="57">
        <v>46</v>
      </c>
    </row>
    <row r="119" spans="1:11" ht="25.95" customHeight="1" thickBot="1" x14ac:dyDescent="0.35">
      <c r="A119" s="277"/>
      <c r="B119" s="277" t="s">
        <v>1726</v>
      </c>
      <c r="C119" s="277"/>
      <c r="D119" s="277" t="s">
        <v>1632</v>
      </c>
      <c r="E119" s="277"/>
      <c r="F119" s="277" t="s">
        <v>1498</v>
      </c>
      <c r="G119" s="277"/>
      <c r="H119" s="277"/>
      <c r="I119" s="277"/>
      <c r="J119" s="277"/>
      <c r="K119" s="277">
        <v>46</v>
      </c>
    </row>
    <row r="120" spans="1:11" ht="25.95" customHeight="1" outlineLevel="1" x14ac:dyDescent="0.3">
      <c r="A120" s="239">
        <v>13</v>
      </c>
      <c r="B120" s="240" t="s">
        <v>735</v>
      </c>
      <c r="C120" s="57" t="s">
        <v>67</v>
      </c>
      <c r="D120" s="58"/>
      <c r="E120" s="241">
        <v>44221</v>
      </c>
      <c r="F120" s="242" t="s">
        <v>1369</v>
      </c>
      <c r="G120" s="245">
        <v>45857</v>
      </c>
      <c r="H120" s="58" t="s">
        <v>64</v>
      </c>
      <c r="I120" s="58" t="s">
        <v>730</v>
      </c>
      <c r="J120" s="57">
        <v>44</v>
      </c>
      <c r="K120" s="57">
        <v>44</v>
      </c>
    </row>
    <row r="121" spans="1:11" ht="25.95" customHeight="1" thickBot="1" x14ac:dyDescent="0.35">
      <c r="A121" s="277"/>
      <c r="B121" s="277" t="s">
        <v>735</v>
      </c>
      <c r="C121" s="277"/>
      <c r="D121" s="277"/>
      <c r="E121" s="277"/>
      <c r="F121" s="277" t="s">
        <v>1369</v>
      </c>
      <c r="G121" s="277"/>
      <c r="H121" s="277"/>
      <c r="I121" s="277"/>
      <c r="J121" s="277"/>
      <c r="K121" s="277">
        <v>44</v>
      </c>
    </row>
    <row r="122" spans="1:11" ht="25.95" customHeight="1" outlineLevel="1" x14ac:dyDescent="0.3">
      <c r="A122" s="239">
        <v>8</v>
      </c>
      <c r="B122" s="240" t="s">
        <v>1364</v>
      </c>
      <c r="C122" s="57" t="s">
        <v>67</v>
      </c>
      <c r="D122" s="58" t="s">
        <v>41</v>
      </c>
      <c r="E122" s="241">
        <v>45261</v>
      </c>
      <c r="F122" s="242" t="s">
        <v>1365</v>
      </c>
      <c r="G122" s="245">
        <v>45857</v>
      </c>
      <c r="H122" s="58" t="s">
        <v>64</v>
      </c>
      <c r="I122" s="58" t="s">
        <v>730</v>
      </c>
      <c r="J122" s="57">
        <v>44</v>
      </c>
      <c r="K122" s="57">
        <v>44</v>
      </c>
    </row>
    <row r="123" spans="1:11" ht="25.95" customHeight="1" thickBot="1" x14ac:dyDescent="0.35">
      <c r="A123" s="277"/>
      <c r="B123" s="277" t="s">
        <v>1364</v>
      </c>
      <c r="C123" s="277"/>
      <c r="D123" s="277" t="s">
        <v>41</v>
      </c>
      <c r="E123" s="277"/>
      <c r="F123" s="277" t="s">
        <v>1365</v>
      </c>
      <c r="G123" s="277"/>
      <c r="H123" s="277"/>
      <c r="I123" s="277"/>
      <c r="J123" s="277"/>
      <c r="K123" s="277">
        <v>44</v>
      </c>
    </row>
    <row r="124" spans="1:11" ht="25.95" customHeight="1" outlineLevel="1" x14ac:dyDescent="0.3">
      <c r="A124" s="262">
        <v>17</v>
      </c>
      <c r="B124" s="240" t="s">
        <v>1665</v>
      </c>
      <c r="C124" s="58" t="s">
        <v>67</v>
      </c>
      <c r="D124" s="58" t="s">
        <v>29</v>
      </c>
      <c r="E124" s="241">
        <v>44474</v>
      </c>
      <c r="F124" s="242" t="s">
        <v>1666</v>
      </c>
      <c r="G124" s="264">
        <v>45773</v>
      </c>
      <c r="H124" s="47" t="s">
        <v>64</v>
      </c>
      <c r="I124" s="58" t="s">
        <v>996</v>
      </c>
      <c r="J124" s="58">
        <v>42</v>
      </c>
      <c r="K124" s="58">
        <v>42</v>
      </c>
    </row>
    <row r="125" spans="1:11" ht="25.95" customHeight="1" thickBot="1" x14ac:dyDescent="0.35">
      <c r="A125" s="277"/>
      <c r="B125" s="277" t="s">
        <v>1665</v>
      </c>
      <c r="C125" s="277"/>
      <c r="D125" s="277" t="s">
        <v>29</v>
      </c>
      <c r="E125" s="277"/>
      <c r="F125" s="277" t="s">
        <v>1666</v>
      </c>
      <c r="G125" s="277"/>
      <c r="H125" s="277"/>
      <c r="I125" s="277"/>
      <c r="J125" s="277"/>
      <c r="K125" s="277">
        <v>42</v>
      </c>
    </row>
    <row r="126" spans="1:11" ht="25.95" customHeight="1" outlineLevel="1" x14ac:dyDescent="0.3">
      <c r="A126" s="262">
        <v>5</v>
      </c>
      <c r="B126" s="240" t="s">
        <v>375</v>
      </c>
      <c r="C126" s="58" t="s">
        <v>67</v>
      </c>
      <c r="D126" s="58" t="s">
        <v>44</v>
      </c>
      <c r="E126" s="241">
        <v>44023</v>
      </c>
      <c r="F126" s="242" t="s">
        <v>361</v>
      </c>
      <c r="G126" s="264">
        <v>45703</v>
      </c>
      <c r="H126" s="47" t="s">
        <v>11</v>
      </c>
      <c r="I126" s="58" t="s">
        <v>1639</v>
      </c>
      <c r="J126" s="58">
        <v>9</v>
      </c>
      <c r="K126" s="58">
        <v>9</v>
      </c>
    </row>
    <row r="127" spans="1:11" ht="25.95" customHeight="1" outlineLevel="1" x14ac:dyDescent="0.3">
      <c r="A127" s="239">
        <v>3</v>
      </c>
      <c r="B127" s="240" t="s">
        <v>375</v>
      </c>
      <c r="C127" s="57" t="s">
        <v>67</v>
      </c>
      <c r="D127" s="58" t="s">
        <v>44</v>
      </c>
      <c r="E127" s="241">
        <v>44023</v>
      </c>
      <c r="F127" s="242" t="s">
        <v>361</v>
      </c>
      <c r="G127" s="245">
        <v>45892</v>
      </c>
      <c r="H127" s="58" t="s">
        <v>11</v>
      </c>
      <c r="I127" s="58" t="s">
        <v>1461</v>
      </c>
      <c r="J127" s="57">
        <v>6</v>
      </c>
      <c r="K127" s="57">
        <v>6</v>
      </c>
    </row>
    <row r="128" spans="1:11" ht="25.95" customHeight="1" outlineLevel="1" x14ac:dyDescent="0.3">
      <c r="A128" s="239">
        <v>9</v>
      </c>
      <c r="B128" s="240" t="s">
        <v>375</v>
      </c>
      <c r="C128" s="57" t="s">
        <v>67</v>
      </c>
      <c r="D128" s="58" t="s">
        <v>44</v>
      </c>
      <c r="E128" s="241">
        <v>44023</v>
      </c>
      <c r="F128" s="242" t="s">
        <v>361</v>
      </c>
      <c r="G128" s="245">
        <v>45914</v>
      </c>
      <c r="H128" s="58" t="s">
        <v>64</v>
      </c>
      <c r="I128" s="58" t="s">
        <v>374</v>
      </c>
      <c r="J128" s="57">
        <v>23</v>
      </c>
      <c r="K128" s="57">
        <v>23</v>
      </c>
    </row>
    <row r="129" spans="1:11" ht="25.95" customHeight="1" thickBot="1" x14ac:dyDescent="0.35">
      <c r="A129" s="277"/>
      <c r="B129" s="277" t="s">
        <v>375</v>
      </c>
      <c r="C129" s="277"/>
      <c r="D129" s="277" t="s">
        <v>44</v>
      </c>
      <c r="E129" s="277"/>
      <c r="F129" s="277" t="s">
        <v>361</v>
      </c>
      <c r="G129" s="277"/>
      <c r="H129" s="277"/>
      <c r="I129" s="277"/>
      <c r="J129" s="277"/>
      <c r="K129" s="277">
        <f>SUM(K126:K128)</f>
        <v>38</v>
      </c>
    </row>
    <row r="130" spans="1:11" ht="25.95" customHeight="1" outlineLevel="1" x14ac:dyDescent="0.3">
      <c r="A130" s="262">
        <v>5</v>
      </c>
      <c r="B130" s="240" t="s">
        <v>1622</v>
      </c>
      <c r="C130" s="58" t="s">
        <v>67</v>
      </c>
      <c r="D130" s="267" t="s">
        <v>819</v>
      </c>
      <c r="E130" s="241">
        <v>45063</v>
      </c>
      <c r="F130" s="242">
        <v>6854813</v>
      </c>
      <c r="G130" s="264">
        <v>45675</v>
      </c>
      <c r="H130" s="47" t="s">
        <v>64</v>
      </c>
      <c r="I130" s="58" t="s">
        <v>566</v>
      </c>
      <c r="J130" s="58">
        <v>36</v>
      </c>
      <c r="K130" s="58">
        <v>36</v>
      </c>
    </row>
    <row r="131" spans="1:11" ht="25.95" customHeight="1" thickBot="1" x14ac:dyDescent="0.35">
      <c r="A131" s="277"/>
      <c r="B131" s="277" t="s">
        <v>1622</v>
      </c>
      <c r="C131" s="277"/>
      <c r="D131" s="277" t="s">
        <v>819</v>
      </c>
      <c r="E131" s="277"/>
      <c r="F131" s="277">
        <v>6854813</v>
      </c>
      <c r="G131" s="277"/>
      <c r="H131" s="277"/>
      <c r="I131" s="277"/>
      <c r="J131" s="277"/>
      <c r="K131" s="277">
        <v>36</v>
      </c>
    </row>
    <row r="132" spans="1:11" ht="25.95" customHeight="1" outlineLevel="1" x14ac:dyDescent="0.3">
      <c r="A132" s="262">
        <v>10</v>
      </c>
      <c r="B132" s="240" t="s">
        <v>1624</v>
      </c>
      <c r="C132" s="58" t="s">
        <v>67</v>
      </c>
      <c r="D132" s="58" t="s">
        <v>1625</v>
      </c>
      <c r="E132" s="241">
        <v>44666</v>
      </c>
      <c r="F132" s="242">
        <v>6518686</v>
      </c>
      <c r="G132" s="264">
        <v>45675</v>
      </c>
      <c r="H132" s="47" t="s">
        <v>64</v>
      </c>
      <c r="I132" s="58" t="s">
        <v>566</v>
      </c>
      <c r="J132" s="58">
        <v>36</v>
      </c>
      <c r="K132" s="58">
        <v>36</v>
      </c>
    </row>
    <row r="133" spans="1:11" ht="25.95" customHeight="1" thickBot="1" x14ac:dyDescent="0.35">
      <c r="A133" s="277"/>
      <c r="B133" s="277" t="s">
        <v>1624</v>
      </c>
      <c r="C133" s="277"/>
      <c r="D133" s="277" t="s">
        <v>1625</v>
      </c>
      <c r="E133" s="277"/>
      <c r="F133" s="277">
        <v>6518686</v>
      </c>
      <c r="G133" s="277"/>
      <c r="H133" s="277"/>
      <c r="I133" s="277"/>
      <c r="J133" s="277"/>
      <c r="K133" s="277">
        <v>36</v>
      </c>
    </row>
    <row r="134" spans="1:11" ht="25.95" customHeight="1" outlineLevel="1" x14ac:dyDescent="0.3">
      <c r="A134" s="262">
        <v>6</v>
      </c>
      <c r="B134" s="240" t="s">
        <v>1623</v>
      </c>
      <c r="C134" s="58" t="s">
        <v>67</v>
      </c>
      <c r="D134" s="58" t="s">
        <v>68</v>
      </c>
      <c r="E134" s="241">
        <v>44529</v>
      </c>
      <c r="F134" s="242">
        <v>6419788</v>
      </c>
      <c r="G134" s="264">
        <v>45675</v>
      </c>
      <c r="H134" s="47" t="s">
        <v>64</v>
      </c>
      <c r="I134" s="58" t="s">
        <v>566</v>
      </c>
      <c r="J134" s="58">
        <v>36</v>
      </c>
      <c r="K134" s="58">
        <v>36</v>
      </c>
    </row>
    <row r="135" spans="1:11" ht="25.95" customHeight="1" thickBot="1" x14ac:dyDescent="0.35">
      <c r="A135" s="277"/>
      <c r="B135" s="277" t="s">
        <v>1623</v>
      </c>
      <c r="C135" s="277"/>
      <c r="D135" s="277" t="s">
        <v>68</v>
      </c>
      <c r="E135" s="277"/>
      <c r="F135" s="277">
        <v>6419788</v>
      </c>
      <c r="G135" s="277"/>
      <c r="H135" s="277"/>
      <c r="I135" s="277"/>
      <c r="J135" s="277"/>
      <c r="K135" s="277">
        <v>36</v>
      </c>
    </row>
    <row r="136" spans="1:11" ht="25.95" customHeight="1" outlineLevel="1" x14ac:dyDescent="0.3">
      <c r="A136" s="239">
        <v>9</v>
      </c>
      <c r="B136" s="240" t="s">
        <v>1544</v>
      </c>
      <c r="C136" s="57" t="s">
        <v>67</v>
      </c>
      <c r="D136" s="267" t="s">
        <v>1775</v>
      </c>
      <c r="E136" s="241">
        <v>45189</v>
      </c>
      <c r="F136" s="242" t="s">
        <v>1557</v>
      </c>
      <c r="G136" s="245">
        <v>45941</v>
      </c>
      <c r="H136" s="58" t="s">
        <v>64</v>
      </c>
      <c r="I136" s="58" t="s">
        <v>1563</v>
      </c>
      <c r="J136" s="57">
        <v>36</v>
      </c>
      <c r="K136" s="57">
        <v>36</v>
      </c>
    </row>
    <row r="137" spans="1:11" ht="25.95" customHeight="1" thickBot="1" x14ac:dyDescent="0.35">
      <c r="A137" s="277"/>
      <c r="B137" s="277" t="s">
        <v>1544</v>
      </c>
      <c r="C137" s="277"/>
      <c r="D137" s="277" t="s">
        <v>1775</v>
      </c>
      <c r="E137" s="277"/>
      <c r="F137" s="277" t="s">
        <v>1557</v>
      </c>
      <c r="G137" s="277"/>
      <c r="H137" s="277"/>
      <c r="I137" s="277"/>
      <c r="J137" s="277"/>
      <c r="K137" s="277">
        <v>36</v>
      </c>
    </row>
    <row r="138" spans="1:11" ht="25.95" customHeight="1" outlineLevel="1" x14ac:dyDescent="0.3">
      <c r="A138" s="239">
        <v>7</v>
      </c>
      <c r="B138" s="240" t="s">
        <v>1621</v>
      </c>
      <c r="C138" s="57" t="s">
        <v>67</v>
      </c>
      <c r="D138" s="58" t="s">
        <v>68</v>
      </c>
      <c r="E138" s="241">
        <v>45212</v>
      </c>
      <c r="F138" s="242" t="s">
        <v>1398</v>
      </c>
      <c r="G138" s="245">
        <v>45864</v>
      </c>
      <c r="H138" s="58" t="s">
        <v>64</v>
      </c>
      <c r="I138" s="58" t="s">
        <v>566</v>
      </c>
      <c r="J138" s="57">
        <v>31</v>
      </c>
      <c r="K138" s="57">
        <v>31</v>
      </c>
    </row>
    <row r="139" spans="1:11" ht="25.95" customHeight="1" thickBot="1" x14ac:dyDescent="0.35">
      <c r="A139" s="277"/>
      <c r="B139" s="277" t="s">
        <v>1621</v>
      </c>
      <c r="C139" s="277"/>
      <c r="D139" s="277" t="s">
        <v>68</v>
      </c>
      <c r="E139" s="277"/>
      <c r="F139" s="277" t="s">
        <v>1398</v>
      </c>
      <c r="G139" s="277"/>
      <c r="H139" s="277"/>
      <c r="I139" s="277"/>
      <c r="J139" s="277"/>
      <c r="K139" s="277">
        <v>31</v>
      </c>
    </row>
    <row r="140" spans="1:11" ht="25.95" customHeight="1" outlineLevel="1" x14ac:dyDescent="0.3">
      <c r="A140" s="239">
        <v>7</v>
      </c>
      <c r="B140" s="240" t="s">
        <v>1706</v>
      </c>
      <c r="C140" s="57" t="s">
        <v>67</v>
      </c>
      <c r="D140" s="58" t="s">
        <v>429</v>
      </c>
      <c r="E140" s="241">
        <v>44552</v>
      </c>
      <c r="F140" s="242">
        <v>6415023</v>
      </c>
      <c r="G140" s="245">
        <v>45836</v>
      </c>
      <c r="H140" s="58" t="s">
        <v>11</v>
      </c>
      <c r="I140" s="58" t="s">
        <v>566</v>
      </c>
      <c r="J140" s="57">
        <v>30</v>
      </c>
      <c r="K140" s="57">
        <v>30</v>
      </c>
    </row>
    <row r="141" spans="1:11" ht="25.95" customHeight="1" thickBot="1" x14ac:dyDescent="0.35">
      <c r="A141" s="277"/>
      <c r="B141" s="277" t="s">
        <v>1706</v>
      </c>
      <c r="C141" s="277"/>
      <c r="D141" s="277" t="s">
        <v>429</v>
      </c>
      <c r="E141" s="277"/>
      <c r="F141" s="277">
        <v>6415023</v>
      </c>
      <c r="G141" s="277"/>
      <c r="H141" s="277"/>
      <c r="I141" s="277"/>
      <c r="J141" s="277"/>
      <c r="K141" s="277">
        <v>30</v>
      </c>
    </row>
    <row r="142" spans="1:11" ht="25.95" customHeight="1" outlineLevel="1" x14ac:dyDescent="0.3">
      <c r="A142" s="239">
        <v>7</v>
      </c>
      <c r="B142" s="240" t="s">
        <v>1739</v>
      </c>
      <c r="C142" s="57" t="s">
        <v>67</v>
      </c>
      <c r="D142" s="58" t="s">
        <v>429</v>
      </c>
      <c r="E142" s="241">
        <v>44563</v>
      </c>
      <c r="F142" s="242" t="s">
        <v>1592</v>
      </c>
      <c r="G142" s="245">
        <v>45928</v>
      </c>
      <c r="H142" s="58" t="s">
        <v>11</v>
      </c>
      <c r="I142" s="58" t="s">
        <v>566</v>
      </c>
      <c r="J142" s="57">
        <v>27</v>
      </c>
      <c r="K142" s="57">
        <v>27</v>
      </c>
    </row>
    <row r="143" spans="1:11" ht="25.95" customHeight="1" outlineLevel="1" x14ac:dyDescent="0.3">
      <c r="A143" s="239">
        <v>9</v>
      </c>
      <c r="B143" s="240" t="s">
        <v>1739</v>
      </c>
      <c r="C143" s="57" t="s">
        <v>67</v>
      </c>
      <c r="D143" s="58" t="s">
        <v>429</v>
      </c>
      <c r="E143" s="241">
        <v>44563</v>
      </c>
      <c r="F143" s="242" t="s">
        <v>1592</v>
      </c>
      <c r="G143" s="245">
        <v>46003</v>
      </c>
      <c r="H143" s="58" t="s">
        <v>64</v>
      </c>
      <c r="I143" s="58" t="s">
        <v>566</v>
      </c>
      <c r="J143" s="57">
        <v>29</v>
      </c>
      <c r="K143" s="57">
        <v>29</v>
      </c>
    </row>
    <row r="144" spans="1:11" ht="25.95" customHeight="1" thickBot="1" x14ac:dyDescent="0.35">
      <c r="A144" s="277"/>
      <c r="B144" s="277" t="s">
        <v>1739</v>
      </c>
      <c r="C144" s="277"/>
      <c r="D144" s="277" t="s">
        <v>429</v>
      </c>
      <c r="E144" s="277"/>
      <c r="F144" s="277" t="s">
        <v>1592</v>
      </c>
      <c r="G144" s="277"/>
      <c r="H144" s="277"/>
      <c r="I144" s="277"/>
      <c r="J144" s="277"/>
      <c r="K144" s="277">
        <f>SUBTOTAL(9,K142:K143)</f>
        <v>56</v>
      </c>
    </row>
    <row r="145" spans="1:11" ht="25.95" customHeight="1" outlineLevel="1" x14ac:dyDescent="0.3">
      <c r="A145" s="239">
        <v>9</v>
      </c>
      <c r="B145" s="240" t="s">
        <v>1464</v>
      </c>
      <c r="C145" s="57" t="s">
        <v>67</v>
      </c>
      <c r="D145" s="267" t="s">
        <v>1771</v>
      </c>
      <c r="E145" s="241">
        <v>44626</v>
      </c>
      <c r="F145" s="242" t="s">
        <v>1465</v>
      </c>
      <c r="G145" s="245">
        <v>45906</v>
      </c>
      <c r="H145" s="58" t="s">
        <v>64</v>
      </c>
      <c r="I145" s="58" t="s">
        <v>1478</v>
      </c>
      <c r="J145" s="57">
        <v>26</v>
      </c>
      <c r="K145" s="57">
        <v>26</v>
      </c>
    </row>
    <row r="146" spans="1:11" ht="25.95" customHeight="1" thickBot="1" x14ac:dyDescent="0.35">
      <c r="A146" s="277"/>
      <c r="B146" s="277" t="s">
        <v>1464</v>
      </c>
      <c r="C146" s="277"/>
      <c r="D146" s="277" t="s">
        <v>1771</v>
      </c>
      <c r="E146" s="277"/>
      <c r="F146" s="277" t="s">
        <v>1465</v>
      </c>
      <c r="G146" s="277"/>
      <c r="H146" s="277"/>
      <c r="I146" s="277"/>
      <c r="J146" s="277"/>
      <c r="K146" s="277">
        <v>26</v>
      </c>
    </row>
    <row r="147" spans="1:11" ht="25.95" customHeight="1" outlineLevel="1" x14ac:dyDescent="0.3">
      <c r="A147" s="239">
        <v>4</v>
      </c>
      <c r="B147" s="240" t="s">
        <v>1517</v>
      </c>
      <c r="C147" s="57" t="s">
        <v>67</v>
      </c>
      <c r="D147" s="58"/>
      <c r="E147" s="241" t="s">
        <v>1518</v>
      </c>
      <c r="F147" s="242" t="s">
        <v>1519</v>
      </c>
      <c r="G147" s="245">
        <v>45928</v>
      </c>
      <c r="H147" s="58" t="s">
        <v>64</v>
      </c>
      <c r="I147" s="58" t="s">
        <v>509</v>
      </c>
      <c r="J147" s="57">
        <v>25</v>
      </c>
      <c r="K147" s="57">
        <v>25</v>
      </c>
    </row>
    <row r="148" spans="1:11" ht="25.95" customHeight="1" thickBot="1" x14ac:dyDescent="0.35">
      <c r="A148" s="277"/>
      <c r="B148" s="277" t="s">
        <v>1517</v>
      </c>
      <c r="C148" s="277"/>
      <c r="D148" s="277"/>
      <c r="E148" s="277"/>
      <c r="F148" s="277" t="s">
        <v>1519</v>
      </c>
      <c r="G148" s="277"/>
      <c r="H148" s="277"/>
      <c r="I148" s="277"/>
      <c r="J148" s="277"/>
      <c r="K148" s="277">
        <v>25</v>
      </c>
    </row>
    <row r="149" spans="1:11" ht="25.95" customHeight="1" outlineLevel="1" x14ac:dyDescent="0.3">
      <c r="A149" s="239">
        <v>11</v>
      </c>
      <c r="B149" s="240" t="s">
        <v>1727</v>
      </c>
      <c r="C149" s="57" t="s">
        <v>67</v>
      </c>
      <c r="D149" s="58" t="s">
        <v>72</v>
      </c>
      <c r="E149" s="241">
        <v>44984</v>
      </c>
      <c r="F149" s="242" t="s">
        <v>1500</v>
      </c>
      <c r="G149" s="245">
        <v>45914</v>
      </c>
      <c r="H149" s="58" t="s">
        <v>64</v>
      </c>
      <c r="I149" s="58" t="s">
        <v>374</v>
      </c>
      <c r="J149" s="57">
        <v>23</v>
      </c>
      <c r="K149" s="57">
        <v>23</v>
      </c>
    </row>
    <row r="150" spans="1:11" ht="25.95" customHeight="1" thickBot="1" x14ac:dyDescent="0.35">
      <c r="A150" s="277"/>
      <c r="B150" s="277" t="s">
        <v>1727</v>
      </c>
      <c r="C150" s="277"/>
      <c r="D150" s="277" t="s">
        <v>72</v>
      </c>
      <c r="E150" s="277"/>
      <c r="F150" s="277" t="s">
        <v>1500</v>
      </c>
      <c r="G150" s="277"/>
      <c r="H150" s="277"/>
      <c r="I150" s="277"/>
      <c r="J150" s="277"/>
      <c r="K150" s="277">
        <v>23</v>
      </c>
    </row>
    <row r="151" spans="1:11" ht="25.95" customHeight="1" outlineLevel="1" x14ac:dyDescent="0.3">
      <c r="A151" s="239">
        <v>5</v>
      </c>
      <c r="B151" s="240" t="s">
        <v>1725</v>
      </c>
      <c r="C151" s="57" t="s">
        <v>67</v>
      </c>
      <c r="D151" s="58" t="s">
        <v>117</v>
      </c>
      <c r="E151" s="241">
        <v>45344</v>
      </c>
      <c r="F151" s="242" t="s">
        <v>1496</v>
      </c>
      <c r="G151" s="245">
        <v>45914</v>
      </c>
      <c r="H151" s="58" t="s">
        <v>64</v>
      </c>
      <c r="I151" s="58" t="s">
        <v>374</v>
      </c>
      <c r="J151" s="57">
        <v>23</v>
      </c>
      <c r="K151" s="57">
        <v>23</v>
      </c>
    </row>
    <row r="152" spans="1:11" ht="25.95" customHeight="1" thickBot="1" x14ac:dyDescent="0.35">
      <c r="A152" s="277"/>
      <c r="B152" s="277" t="s">
        <v>1725</v>
      </c>
      <c r="C152" s="277"/>
      <c r="D152" s="277" t="s">
        <v>117</v>
      </c>
      <c r="E152" s="277"/>
      <c r="F152" s="277" t="s">
        <v>1496</v>
      </c>
      <c r="G152" s="277"/>
      <c r="H152" s="277"/>
      <c r="I152" s="277"/>
      <c r="J152" s="277"/>
      <c r="K152" s="277">
        <v>23</v>
      </c>
    </row>
    <row r="153" spans="1:11" ht="25.95" customHeight="1" outlineLevel="1" x14ac:dyDescent="0.3">
      <c r="A153" s="239">
        <v>6</v>
      </c>
      <c r="B153" s="261" t="s">
        <v>1736</v>
      </c>
      <c r="C153" s="57" t="s">
        <v>67</v>
      </c>
      <c r="D153" s="58" t="s">
        <v>41</v>
      </c>
      <c r="E153" s="241">
        <v>45210</v>
      </c>
      <c r="F153" s="242" t="s">
        <v>1417</v>
      </c>
      <c r="G153" s="245">
        <v>45871</v>
      </c>
      <c r="H153" s="58" t="s">
        <v>11</v>
      </c>
      <c r="I153" s="58" t="s">
        <v>1419</v>
      </c>
      <c r="J153" s="57">
        <v>13</v>
      </c>
      <c r="K153" s="57">
        <v>13</v>
      </c>
    </row>
    <row r="154" spans="1:11" ht="25.95" customHeight="1" outlineLevel="1" x14ac:dyDescent="0.3">
      <c r="A154" s="239">
        <v>4</v>
      </c>
      <c r="B154" s="240" t="s">
        <v>1736</v>
      </c>
      <c r="C154" s="57" t="s">
        <v>67</v>
      </c>
      <c r="D154" s="58" t="s">
        <v>41</v>
      </c>
      <c r="E154" s="241">
        <v>45210</v>
      </c>
      <c r="F154" s="242" t="s">
        <v>1417</v>
      </c>
      <c r="G154" s="245">
        <v>45942</v>
      </c>
      <c r="H154" s="58" t="s">
        <v>11</v>
      </c>
      <c r="I154" s="58" t="s">
        <v>1126</v>
      </c>
      <c r="J154" s="57">
        <v>8</v>
      </c>
      <c r="K154" s="57">
        <v>8</v>
      </c>
    </row>
    <row r="155" spans="1:11" ht="25.95" customHeight="1" thickBot="1" x14ac:dyDescent="0.35">
      <c r="A155" s="277"/>
      <c r="B155" s="277" t="s">
        <v>1736</v>
      </c>
      <c r="C155" s="277"/>
      <c r="D155" s="277" t="s">
        <v>41</v>
      </c>
      <c r="E155" s="277"/>
      <c r="F155" s="277" t="s">
        <v>1417</v>
      </c>
      <c r="G155" s="277"/>
      <c r="H155" s="277"/>
      <c r="I155" s="277"/>
      <c r="J155" s="277"/>
      <c r="K155" s="277">
        <f>SUBTOTAL(9,K142:K143)</f>
        <v>56</v>
      </c>
    </row>
    <row r="156" spans="1:11" ht="25.95" customHeight="1" outlineLevel="1" x14ac:dyDescent="0.3">
      <c r="A156" s="239">
        <v>8</v>
      </c>
      <c r="B156" s="240" t="s">
        <v>1510</v>
      </c>
      <c r="C156" s="57" t="s">
        <v>67</v>
      </c>
      <c r="D156" s="58" t="s">
        <v>266</v>
      </c>
      <c r="E156" s="241">
        <v>45274</v>
      </c>
      <c r="F156" s="242" t="s">
        <v>1511</v>
      </c>
      <c r="G156" s="245">
        <v>45921</v>
      </c>
      <c r="H156" s="58" t="s">
        <v>11</v>
      </c>
      <c r="I156" s="58" t="s">
        <v>318</v>
      </c>
      <c r="J156" s="57">
        <v>20</v>
      </c>
      <c r="K156" s="57">
        <v>20</v>
      </c>
    </row>
    <row r="157" spans="1:11" ht="25.95" customHeight="1" thickBot="1" x14ac:dyDescent="0.35">
      <c r="A157" s="277"/>
      <c r="B157" s="277" t="s">
        <v>1510</v>
      </c>
      <c r="C157" s="277"/>
      <c r="D157" s="277" t="s">
        <v>266</v>
      </c>
      <c r="E157" s="277"/>
      <c r="F157" s="277" t="s">
        <v>1511</v>
      </c>
      <c r="G157" s="277"/>
      <c r="H157" s="277"/>
      <c r="I157" s="277"/>
      <c r="J157" s="277"/>
      <c r="K157" s="277">
        <v>20</v>
      </c>
    </row>
    <row r="158" spans="1:11" ht="25.95" customHeight="1" outlineLevel="1" x14ac:dyDescent="0.3">
      <c r="A158" s="262">
        <v>8</v>
      </c>
      <c r="B158" s="240" t="s">
        <v>32</v>
      </c>
      <c r="C158" s="58" t="s">
        <v>67</v>
      </c>
      <c r="D158" s="58" t="s">
        <v>76</v>
      </c>
      <c r="E158" s="241">
        <v>43691</v>
      </c>
      <c r="F158" s="242" t="s">
        <v>36</v>
      </c>
      <c r="G158" s="264">
        <v>45794</v>
      </c>
      <c r="H158" s="47" t="s">
        <v>11</v>
      </c>
      <c r="I158" s="58" t="s">
        <v>1685</v>
      </c>
      <c r="J158" s="58">
        <v>19</v>
      </c>
      <c r="K158" s="58">
        <v>19</v>
      </c>
    </row>
    <row r="159" spans="1:11" ht="25.95" customHeight="1" thickBot="1" x14ac:dyDescent="0.35">
      <c r="A159" s="277"/>
      <c r="B159" s="277" t="s">
        <v>32</v>
      </c>
      <c r="C159" s="277"/>
      <c r="D159" s="277" t="s">
        <v>76</v>
      </c>
      <c r="E159" s="277"/>
      <c r="F159" s="277" t="s">
        <v>36</v>
      </c>
      <c r="G159" s="277"/>
      <c r="H159" s="277"/>
      <c r="I159" s="277"/>
      <c r="J159" s="277"/>
      <c r="K159" s="277">
        <v>19</v>
      </c>
    </row>
    <row r="160" spans="1:11" ht="25.95" customHeight="1" outlineLevel="1" x14ac:dyDescent="0.3">
      <c r="A160" s="239">
        <v>6</v>
      </c>
      <c r="B160" s="261" t="s">
        <v>1605</v>
      </c>
      <c r="C160" s="57" t="s">
        <v>67</v>
      </c>
      <c r="D160" s="58" t="s">
        <v>1182</v>
      </c>
      <c r="E160" s="241">
        <v>45221</v>
      </c>
      <c r="F160" s="243">
        <v>6865374</v>
      </c>
      <c r="G160" s="245">
        <v>45963</v>
      </c>
      <c r="H160" s="58" t="s">
        <v>11</v>
      </c>
      <c r="I160" s="58" t="s">
        <v>1608</v>
      </c>
      <c r="J160" s="57">
        <v>19</v>
      </c>
      <c r="K160" s="57">
        <v>19</v>
      </c>
    </row>
    <row r="161" spans="1:11" ht="25.95" customHeight="1" thickBot="1" x14ac:dyDescent="0.35">
      <c r="A161" s="277"/>
      <c r="B161" s="277" t="s">
        <v>1605</v>
      </c>
      <c r="C161" s="277"/>
      <c r="D161" s="277" t="s">
        <v>1182</v>
      </c>
      <c r="E161" s="277"/>
      <c r="F161" s="277">
        <v>6865374</v>
      </c>
      <c r="G161" s="277"/>
      <c r="H161" s="277"/>
      <c r="I161" s="277"/>
      <c r="J161" s="277"/>
      <c r="K161" s="277">
        <v>19</v>
      </c>
    </row>
    <row r="162" spans="1:11" ht="25.95" customHeight="1" outlineLevel="1" x14ac:dyDescent="0.3">
      <c r="A162" s="239">
        <v>5</v>
      </c>
      <c r="B162" s="240" t="s">
        <v>1354</v>
      </c>
      <c r="C162" s="57" t="s">
        <v>67</v>
      </c>
      <c r="D162" s="267" t="s">
        <v>1722</v>
      </c>
      <c r="E162" s="241">
        <v>44832</v>
      </c>
      <c r="F162" s="242" t="s">
        <v>1061</v>
      </c>
      <c r="G162" s="245">
        <v>45850</v>
      </c>
      <c r="H162" s="58" t="s">
        <v>11</v>
      </c>
      <c r="I162" s="58" t="s">
        <v>1063</v>
      </c>
      <c r="J162" s="57">
        <v>13</v>
      </c>
      <c r="K162" s="57">
        <v>13</v>
      </c>
    </row>
    <row r="163" spans="1:11" ht="25.95" customHeight="1" thickBot="1" x14ac:dyDescent="0.35">
      <c r="A163" s="277"/>
      <c r="B163" s="277" t="s">
        <v>1354</v>
      </c>
      <c r="C163" s="277"/>
      <c r="D163" s="277" t="s">
        <v>1722</v>
      </c>
      <c r="E163" s="277"/>
      <c r="F163" s="277" t="s">
        <v>1061</v>
      </c>
      <c r="G163" s="277"/>
      <c r="H163" s="277"/>
      <c r="I163" s="277"/>
      <c r="J163" s="277"/>
      <c r="K163" s="277">
        <v>13</v>
      </c>
    </row>
    <row r="164" spans="1:11" ht="15" customHeight="1" x14ac:dyDescent="0.3"/>
    <row r="165" spans="1:11" ht="15" customHeight="1" x14ac:dyDescent="0.3"/>
    <row r="166" spans="1:11" ht="15" customHeight="1" x14ac:dyDescent="0.3"/>
    <row r="167" spans="1:11" ht="15" customHeight="1" x14ac:dyDescent="0.3"/>
    <row r="168" spans="1:11" ht="15" customHeight="1" x14ac:dyDescent="0.3"/>
    <row r="169" spans="1:11" ht="15" customHeight="1" x14ac:dyDescent="0.3"/>
    <row r="170" spans="1:11" ht="15" customHeight="1" x14ac:dyDescent="0.3"/>
  </sheetData>
  <autoFilter ref="A1:K163" xr:uid="{32293EDF-1838-41A2-8CE4-A40C06364614}"/>
  <conditionalFormatting sqref="K1">
    <cfRule type="cellIs" dxfId="6" priority="1" operator="greaterThan">
      <formula>0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BA7138-8F1C-4DCB-8C94-BFD6F3042E5E}">
  <sheetPr>
    <tabColor theme="2" tint="-0.499984740745262"/>
  </sheetPr>
  <dimension ref="A1:K169"/>
  <sheetViews>
    <sheetView zoomScale="85" zoomScaleNormal="85" workbookViewId="0">
      <selection activeCell="F176" sqref="F176"/>
    </sheetView>
  </sheetViews>
  <sheetFormatPr defaultRowHeight="14.4" outlineLevelRow="1" x14ac:dyDescent="0.3"/>
  <cols>
    <col min="1" max="1" width="4.109375" customWidth="1"/>
    <col min="2" max="2" width="42.44140625" customWidth="1"/>
    <col min="3" max="3" width="9.88671875" customWidth="1"/>
    <col min="4" max="4" width="35.109375" customWidth="1"/>
    <col min="5" max="6" width="11.6640625" customWidth="1"/>
    <col min="7" max="7" width="10.88671875" customWidth="1"/>
    <col min="8" max="8" width="17.109375" customWidth="1"/>
    <col min="9" max="9" width="17.88671875" customWidth="1"/>
    <col min="10" max="10" width="7.44140625" customWidth="1"/>
    <col min="11" max="11" width="7.5546875" customWidth="1"/>
  </cols>
  <sheetData>
    <row r="1" spans="1:11" ht="82.8" x14ac:dyDescent="0.3">
      <c r="A1" s="275" t="s">
        <v>0</v>
      </c>
      <c r="B1" s="275" t="s">
        <v>1</v>
      </c>
      <c r="C1" s="275" t="s">
        <v>21</v>
      </c>
      <c r="D1" s="275" t="s">
        <v>2</v>
      </c>
      <c r="E1" s="275" t="s">
        <v>3</v>
      </c>
      <c r="F1" s="275" t="s">
        <v>4</v>
      </c>
      <c r="G1" s="275" t="s">
        <v>17</v>
      </c>
      <c r="H1" s="275" t="s">
        <v>18</v>
      </c>
      <c r="I1" s="275" t="s">
        <v>19</v>
      </c>
      <c r="J1" s="275" t="s">
        <v>20</v>
      </c>
      <c r="K1" s="276" t="s">
        <v>985</v>
      </c>
    </row>
    <row r="2" spans="1:11" ht="25.95" customHeight="1" outlineLevel="1" x14ac:dyDescent="0.3">
      <c r="A2" s="271">
        <v>36</v>
      </c>
      <c r="B2" s="88" t="s">
        <v>74</v>
      </c>
      <c r="C2" s="20" t="s">
        <v>66</v>
      </c>
      <c r="D2" s="3" t="s">
        <v>41</v>
      </c>
      <c r="E2" s="272">
        <v>43897</v>
      </c>
      <c r="F2" s="273">
        <v>5866826</v>
      </c>
      <c r="G2" s="272">
        <v>45675</v>
      </c>
      <c r="H2" s="3" t="s">
        <v>64</v>
      </c>
      <c r="I2" s="274" t="s">
        <v>566</v>
      </c>
      <c r="J2" s="180">
        <v>36</v>
      </c>
      <c r="K2" s="180">
        <v>36</v>
      </c>
    </row>
    <row r="3" spans="1:11" ht="25.95" customHeight="1" outlineLevel="1" x14ac:dyDescent="0.3">
      <c r="A3" s="271">
        <v>84</v>
      </c>
      <c r="B3" s="88" t="s">
        <v>74</v>
      </c>
      <c r="C3" s="20" t="s">
        <v>66</v>
      </c>
      <c r="D3" s="3" t="s">
        <v>41</v>
      </c>
      <c r="E3" s="272">
        <v>43897</v>
      </c>
      <c r="F3" s="273" t="s">
        <v>37</v>
      </c>
      <c r="G3" s="272">
        <v>45801</v>
      </c>
      <c r="H3" s="3" t="s">
        <v>8</v>
      </c>
      <c r="I3" s="274" t="s">
        <v>1018</v>
      </c>
      <c r="J3" s="180">
        <v>86</v>
      </c>
      <c r="K3" s="180">
        <v>172</v>
      </c>
    </row>
    <row r="4" spans="1:11" ht="25.95" customHeight="1" outlineLevel="1" x14ac:dyDescent="0.3">
      <c r="A4" s="271">
        <v>71</v>
      </c>
      <c r="B4" s="88" t="s">
        <v>74</v>
      </c>
      <c r="C4" s="20" t="s">
        <v>66</v>
      </c>
      <c r="D4" s="3" t="s">
        <v>41</v>
      </c>
      <c r="E4" s="272">
        <v>43897</v>
      </c>
      <c r="F4" s="273" t="s">
        <v>37</v>
      </c>
      <c r="G4" s="272">
        <v>45802</v>
      </c>
      <c r="H4" s="3" t="s">
        <v>64</v>
      </c>
      <c r="I4" s="274" t="s">
        <v>1018</v>
      </c>
      <c r="J4" s="180">
        <v>71</v>
      </c>
      <c r="K4" s="180">
        <v>142</v>
      </c>
    </row>
    <row r="5" spans="1:11" ht="25.95" customHeight="1" outlineLevel="1" x14ac:dyDescent="0.3">
      <c r="A5" s="271">
        <v>83</v>
      </c>
      <c r="B5" s="88" t="s">
        <v>74</v>
      </c>
      <c r="C5" s="20" t="s">
        <v>66</v>
      </c>
      <c r="D5" s="3" t="s">
        <v>41</v>
      </c>
      <c r="E5" s="272">
        <v>43897</v>
      </c>
      <c r="F5" s="273" t="s">
        <v>37</v>
      </c>
      <c r="G5" s="272">
        <v>45844</v>
      </c>
      <c r="H5" s="3" t="s">
        <v>64</v>
      </c>
      <c r="I5" s="274" t="s">
        <v>1335</v>
      </c>
      <c r="J5" s="180">
        <v>80</v>
      </c>
      <c r="K5" s="180">
        <v>160</v>
      </c>
    </row>
    <row r="6" spans="1:11" ht="25.95" customHeight="1" outlineLevel="1" x14ac:dyDescent="0.3">
      <c r="A6" s="271">
        <v>39</v>
      </c>
      <c r="B6" s="88" t="s">
        <v>74</v>
      </c>
      <c r="C6" s="20" t="s">
        <v>66</v>
      </c>
      <c r="D6" s="3" t="s">
        <v>41</v>
      </c>
      <c r="E6" s="272">
        <v>43897</v>
      </c>
      <c r="F6" s="273" t="s">
        <v>37</v>
      </c>
      <c r="G6" s="272">
        <v>45885</v>
      </c>
      <c r="H6" s="3" t="s">
        <v>64</v>
      </c>
      <c r="I6" s="274" t="s">
        <v>1434</v>
      </c>
      <c r="J6" s="180">
        <v>43</v>
      </c>
      <c r="K6" s="180">
        <v>43</v>
      </c>
    </row>
    <row r="7" spans="1:11" ht="25.95" customHeight="1" outlineLevel="1" x14ac:dyDescent="0.3">
      <c r="A7" s="271">
        <v>49</v>
      </c>
      <c r="B7" s="88" t="s">
        <v>74</v>
      </c>
      <c r="C7" s="20" t="s">
        <v>66</v>
      </c>
      <c r="D7" s="3" t="s">
        <v>41</v>
      </c>
      <c r="E7" s="272">
        <v>43897</v>
      </c>
      <c r="F7" s="273" t="s">
        <v>37</v>
      </c>
      <c r="G7" s="272">
        <v>45892</v>
      </c>
      <c r="H7" s="3" t="s">
        <v>64</v>
      </c>
      <c r="I7" s="274" t="s">
        <v>1453</v>
      </c>
      <c r="J7" s="180">
        <v>50</v>
      </c>
      <c r="K7" s="180">
        <v>100</v>
      </c>
    </row>
    <row r="8" spans="1:11" ht="25.95" customHeight="1" thickBot="1" x14ac:dyDescent="0.35">
      <c r="A8" s="277"/>
      <c r="B8" s="277" t="s">
        <v>74</v>
      </c>
      <c r="C8" s="277"/>
      <c r="D8" s="277" t="s">
        <v>41</v>
      </c>
      <c r="E8" s="277"/>
      <c r="F8" s="277" t="s">
        <v>37</v>
      </c>
      <c r="G8" s="277"/>
      <c r="H8" s="277"/>
      <c r="I8" s="277"/>
      <c r="J8" s="277"/>
      <c r="K8" s="277">
        <f>SUM(K2:K7)</f>
        <v>653</v>
      </c>
    </row>
    <row r="9" spans="1:11" ht="25.95" customHeight="1" outlineLevel="1" x14ac:dyDescent="0.3">
      <c r="A9" s="239">
        <v>78</v>
      </c>
      <c r="B9" s="240" t="s">
        <v>775</v>
      </c>
      <c r="C9" s="57" t="s">
        <v>66</v>
      </c>
      <c r="D9" s="58" t="s">
        <v>41</v>
      </c>
      <c r="E9" s="241">
        <v>44574</v>
      </c>
      <c r="F9" s="242" t="s">
        <v>1016</v>
      </c>
      <c r="G9" s="245">
        <v>45801</v>
      </c>
      <c r="H9" s="58" t="s">
        <v>8</v>
      </c>
      <c r="I9" s="58" t="s">
        <v>1018</v>
      </c>
      <c r="J9" s="57">
        <v>86</v>
      </c>
      <c r="K9" s="57">
        <v>258</v>
      </c>
    </row>
    <row r="10" spans="1:11" ht="25.95" customHeight="1" outlineLevel="1" x14ac:dyDescent="0.3">
      <c r="A10" s="239">
        <v>66</v>
      </c>
      <c r="B10" s="240" t="s">
        <v>775</v>
      </c>
      <c r="C10" s="57" t="s">
        <v>66</v>
      </c>
      <c r="D10" s="58" t="s">
        <v>41</v>
      </c>
      <c r="E10" s="241">
        <v>44574</v>
      </c>
      <c r="F10" s="242" t="s">
        <v>1016</v>
      </c>
      <c r="G10" s="245">
        <v>45802</v>
      </c>
      <c r="H10" s="58" t="s">
        <v>64</v>
      </c>
      <c r="I10" s="58" t="s">
        <v>1018</v>
      </c>
      <c r="J10" s="57">
        <v>71</v>
      </c>
      <c r="K10" s="57">
        <v>71</v>
      </c>
    </row>
    <row r="11" spans="1:11" ht="25.95" customHeight="1" outlineLevel="1" x14ac:dyDescent="0.3">
      <c r="A11" s="239">
        <v>79</v>
      </c>
      <c r="B11" s="240" t="s">
        <v>775</v>
      </c>
      <c r="C11" s="57" t="s">
        <v>66</v>
      </c>
      <c r="D11" s="58" t="s">
        <v>41</v>
      </c>
      <c r="E11" s="241">
        <v>44574</v>
      </c>
      <c r="F11" s="242" t="s">
        <v>1016</v>
      </c>
      <c r="G11" s="245">
        <v>45843</v>
      </c>
      <c r="H11" s="58" t="s">
        <v>64</v>
      </c>
      <c r="I11" s="58" t="s">
        <v>1696</v>
      </c>
      <c r="J11" s="57">
        <v>83</v>
      </c>
      <c r="K11" s="57">
        <v>83</v>
      </c>
    </row>
    <row r="12" spans="1:11" ht="25.95" customHeight="1" thickBot="1" x14ac:dyDescent="0.35">
      <c r="A12" s="277"/>
      <c r="B12" s="277" t="s">
        <v>775</v>
      </c>
      <c r="C12" s="277"/>
      <c r="D12" s="277" t="s">
        <v>41</v>
      </c>
      <c r="E12" s="277"/>
      <c r="F12" s="277" t="s">
        <v>1016</v>
      </c>
      <c r="G12" s="277"/>
      <c r="H12" s="277"/>
      <c r="I12" s="277"/>
      <c r="J12" s="277"/>
      <c r="K12" s="277">
        <f>SUM(K9:K11)</f>
        <v>412</v>
      </c>
    </row>
    <row r="13" spans="1:11" ht="25.95" customHeight="1" outlineLevel="1" x14ac:dyDescent="0.3">
      <c r="A13" s="262">
        <v>39</v>
      </c>
      <c r="B13" s="240" t="s">
        <v>1279</v>
      </c>
      <c r="C13" s="58" t="s">
        <v>66</v>
      </c>
      <c r="D13" s="58" t="s">
        <v>41</v>
      </c>
      <c r="E13" s="241">
        <v>44574</v>
      </c>
      <c r="F13" s="242">
        <v>6414209</v>
      </c>
      <c r="G13" s="264">
        <v>45774</v>
      </c>
      <c r="H13" s="47" t="s">
        <v>64</v>
      </c>
      <c r="I13" s="58" t="s">
        <v>996</v>
      </c>
      <c r="J13" s="58">
        <v>42</v>
      </c>
      <c r="K13" s="58">
        <v>42</v>
      </c>
    </row>
    <row r="14" spans="1:11" ht="25.95" customHeight="1" outlineLevel="1" x14ac:dyDescent="0.3">
      <c r="A14" s="239">
        <v>83</v>
      </c>
      <c r="B14" s="240" t="s">
        <v>1279</v>
      </c>
      <c r="C14" s="57" t="s">
        <v>66</v>
      </c>
      <c r="D14" s="58" t="s">
        <v>41</v>
      </c>
      <c r="E14" s="241">
        <v>44574</v>
      </c>
      <c r="F14" s="242" t="s">
        <v>994</v>
      </c>
      <c r="G14" s="245">
        <v>45801</v>
      </c>
      <c r="H14" s="58" t="s">
        <v>8</v>
      </c>
      <c r="I14" s="58" t="s">
        <v>1018</v>
      </c>
      <c r="J14" s="57">
        <v>86</v>
      </c>
      <c r="K14" s="57">
        <v>86</v>
      </c>
    </row>
    <row r="15" spans="1:11" ht="25.95" customHeight="1" outlineLevel="1" x14ac:dyDescent="0.3">
      <c r="A15" s="239">
        <v>83</v>
      </c>
      <c r="B15" s="240" t="s">
        <v>1279</v>
      </c>
      <c r="C15" s="57" t="s">
        <v>66</v>
      </c>
      <c r="D15" s="58" t="s">
        <v>41</v>
      </c>
      <c r="E15" s="241">
        <v>44574</v>
      </c>
      <c r="F15" s="242" t="s">
        <v>994</v>
      </c>
      <c r="G15" s="245">
        <v>45843</v>
      </c>
      <c r="H15" s="58" t="s">
        <v>64</v>
      </c>
      <c r="I15" s="58" t="s">
        <v>1696</v>
      </c>
      <c r="J15" s="57">
        <v>83</v>
      </c>
      <c r="K15" s="57">
        <v>166</v>
      </c>
    </row>
    <row r="16" spans="1:11" ht="25.95" customHeight="1" outlineLevel="1" x14ac:dyDescent="0.3">
      <c r="A16" s="239">
        <v>30</v>
      </c>
      <c r="B16" s="240" t="s">
        <v>1279</v>
      </c>
      <c r="C16" s="57" t="s">
        <v>66</v>
      </c>
      <c r="D16" s="58" t="s">
        <v>41</v>
      </c>
      <c r="E16" s="241">
        <v>44574</v>
      </c>
      <c r="F16" s="242" t="s">
        <v>994</v>
      </c>
      <c r="G16" s="245">
        <v>45864</v>
      </c>
      <c r="H16" s="58" t="s">
        <v>64</v>
      </c>
      <c r="I16" s="58" t="s">
        <v>566</v>
      </c>
      <c r="J16" s="57">
        <v>31</v>
      </c>
      <c r="K16" s="57">
        <v>31</v>
      </c>
    </row>
    <row r="17" spans="1:11" ht="25.95" customHeight="1" outlineLevel="1" x14ac:dyDescent="0.3">
      <c r="A17" s="239">
        <v>28</v>
      </c>
      <c r="B17" s="240" t="s">
        <v>1279</v>
      </c>
      <c r="C17" s="57" t="s">
        <v>66</v>
      </c>
      <c r="D17" s="58" t="s">
        <v>41</v>
      </c>
      <c r="E17" s="241">
        <v>44574</v>
      </c>
      <c r="F17" s="242">
        <v>6414209</v>
      </c>
      <c r="G17" s="245">
        <v>45879</v>
      </c>
      <c r="H17" s="58" t="s">
        <v>64</v>
      </c>
      <c r="I17" s="58" t="s">
        <v>426</v>
      </c>
      <c r="J17" s="57">
        <v>28</v>
      </c>
      <c r="K17" s="57">
        <v>28</v>
      </c>
    </row>
    <row r="18" spans="1:11" ht="25.95" customHeight="1" thickBot="1" x14ac:dyDescent="0.35">
      <c r="A18" s="277"/>
      <c r="B18" s="277" t="s">
        <v>1279</v>
      </c>
      <c r="C18" s="277"/>
      <c r="D18" s="277" t="s">
        <v>41</v>
      </c>
      <c r="E18" s="277"/>
      <c r="F18" s="277">
        <v>6414209</v>
      </c>
      <c r="G18" s="277"/>
      <c r="H18" s="277"/>
      <c r="I18" s="277"/>
      <c r="J18" s="277"/>
      <c r="K18" s="277">
        <f>SUM(K13:K17)</f>
        <v>353</v>
      </c>
    </row>
    <row r="19" spans="1:11" ht="25.95" customHeight="1" outlineLevel="1" x14ac:dyDescent="0.3">
      <c r="A19" s="262">
        <v>31</v>
      </c>
      <c r="B19" s="240" t="s">
        <v>1275</v>
      </c>
      <c r="C19" s="58" t="s">
        <v>66</v>
      </c>
      <c r="D19" s="58" t="s">
        <v>68</v>
      </c>
      <c r="E19" s="241">
        <v>45212</v>
      </c>
      <c r="F19" s="242" t="s">
        <v>1263</v>
      </c>
      <c r="G19" s="264">
        <v>45773</v>
      </c>
      <c r="H19" s="47" t="s">
        <v>64</v>
      </c>
      <c r="I19" s="58" t="s">
        <v>996</v>
      </c>
      <c r="J19" s="58">
        <v>42</v>
      </c>
      <c r="K19" s="58">
        <v>42</v>
      </c>
    </row>
    <row r="20" spans="1:11" ht="25.95" customHeight="1" outlineLevel="1" x14ac:dyDescent="0.3">
      <c r="A20" s="262">
        <v>29</v>
      </c>
      <c r="B20" s="261" t="s">
        <v>1275</v>
      </c>
      <c r="C20" s="58" t="s">
        <v>66</v>
      </c>
      <c r="D20" s="58" t="s">
        <v>68</v>
      </c>
      <c r="E20" s="241">
        <v>45212</v>
      </c>
      <c r="F20" s="242">
        <v>6865045</v>
      </c>
      <c r="G20" s="264">
        <v>45774</v>
      </c>
      <c r="H20" s="47" t="s">
        <v>64</v>
      </c>
      <c r="I20" s="58" t="s">
        <v>996</v>
      </c>
      <c r="J20" s="58">
        <v>42</v>
      </c>
      <c r="K20" s="58">
        <v>42</v>
      </c>
    </row>
    <row r="21" spans="1:11" ht="25.95" customHeight="1" outlineLevel="1" x14ac:dyDescent="0.3">
      <c r="A21" s="239">
        <v>63</v>
      </c>
      <c r="B21" s="240" t="s">
        <v>1275</v>
      </c>
      <c r="C21" s="57" t="s">
        <v>66</v>
      </c>
      <c r="D21" s="58" t="s">
        <v>68</v>
      </c>
      <c r="E21" s="241">
        <v>45212</v>
      </c>
      <c r="F21" s="242" t="s">
        <v>1263</v>
      </c>
      <c r="G21" s="245">
        <v>45801</v>
      </c>
      <c r="H21" s="58" t="s">
        <v>8</v>
      </c>
      <c r="I21" s="58" t="s">
        <v>1018</v>
      </c>
      <c r="J21" s="57">
        <v>86</v>
      </c>
      <c r="K21" s="57">
        <v>172</v>
      </c>
    </row>
    <row r="22" spans="1:11" ht="25.95" customHeight="1" outlineLevel="1" x14ac:dyDescent="0.3">
      <c r="A22" s="239">
        <v>62</v>
      </c>
      <c r="B22" s="240" t="s">
        <v>1275</v>
      </c>
      <c r="C22" s="57" t="s">
        <v>66</v>
      </c>
      <c r="D22" s="58" t="s">
        <v>68</v>
      </c>
      <c r="E22" s="241">
        <v>45212</v>
      </c>
      <c r="F22" s="242" t="s">
        <v>1263</v>
      </c>
      <c r="G22" s="245">
        <v>45844</v>
      </c>
      <c r="H22" s="58" t="s">
        <v>64</v>
      </c>
      <c r="I22" s="58" t="s">
        <v>1335</v>
      </c>
      <c r="J22" s="57">
        <v>80</v>
      </c>
      <c r="K22" s="57">
        <v>80</v>
      </c>
    </row>
    <row r="23" spans="1:11" ht="25.95" customHeight="1" thickBot="1" x14ac:dyDescent="0.35">
      <c r="A23" s="277"/>
      <c r="B23" s="277" t="s">
        <v>1275</v>
      </c>
      <c r="C23" s="277"/>
      <c r="D23" s="277" t="s">
        <v>68</v>
      </c>
      <c r="E23" s="277"/>
      <c r="F23" s="277" t="s">
        <v>1263</v>
      </c>
      <c r="G23" s="277"/>
      <c r="H23" s="277"/>
      <c r="I23" s="277"/>
      <c r="J23" s="277"/>
      <c r="K23" s="277">
        <f>SUM(K19:K22)</f>
        <v>336</v>
      </c>
    </row>
    <row r="24" spans="1:11" ht="25.95" customHeight="1" outlineLevel="1" x14ac:dyDescent="0.3">
      <c r="A24" s="239">
        <v>69</v>
      </c>
      <c r="B24" s="240" t="s">
        <v>1426</v>
      </c>
      <c r="C24" s="57" t="s">
        <v>66</v>
      </c>
      <c r="D24" s="58" t="s">
        <v>41</v>
      </c>
      <c r="E24" s="241">
        <v>44968</v>
      </c>
      <c r="F24" s="242" t="s">
        <v>1333</v>
      </c>
      <c r="G24" s="245">
        <v>45843</v>
      </c>
      <c r="H24" s="58" t="s">
        <v>64</v>
      </c>
      <c r="I24" s="58" t="s">
        <v>1696</v>
      </c>
      <c r="J24" s="57">
        <v>83</v>
      </c>
      <c r="K24" s="57">
        <v>83</v>
      </c>
    </row>
    <row r="25" spans="1:11" ht="25.95" customHeight="1" outlineLevel="1" x14ac:dyDescent="0.3">
      <c r="A25" s="239">
        <v>22</v>
      </c>
      <c r="B25" s="240" t="s">
        <v>1426</v>
      </c>
      <c r="C25" s="57" t="s">
        <v>66</v>
      </c>
      <c r="D25" s="58" t="s">
        <v>41</v>
      </c>
      <c r="E25" s="241">
        <v>44968</v>
      </c>
      <c r="F25" s="242">
        <v>6668803</v>
      </c>
      <c r="G25" s="245">
        <v>45879</v>
      </c>
      <c r="H25" s="58" t="s">
        <v>64</v>
      </c>
      <c r="I25" s="58" t="s">
        <v>426</v>
      </c>
      <c r="J25" s="57">
        <v>25</v>
      </c>
      <c r="K25" s="57">
        <v>50</v>
      </c>
    </row>
    <row r="26" spans="1:11" ht="25.95" customHeight="1" outlineLevel="1" x14ac:dyDescent="0.3">
      <c r="A26" s="239">
        <v>24</v>
      </c>
      <c r="B26" s="240" t="s">
        <v>1426</v>
      </c>
      <c r="C26" s="57" t="s">
        <v>66</v>
      </c>
      <c r="D26" s="58" t="s">
        <v>41</v>
      </c>
      <c r="E26" s="241">
        <v>44968</v>
      </c>
      <c r="F26" s="242">
        <v>6668803</v>
      </c>
      <c r="G26" s="245">
        <v>45879</v>
      </c>
      <c r="H26" s="58" t="s">
        <v>64</v>
      </c>
      <c r="I26" s="58" t="s">
        <v>426</v>
      </c>
      <c r="J26" s="57">
        <v>28</v>
      </c>
      <c r="K26" s="57">
        <v>56</v>
      </c>
    </row>
    <row r="27" spans="1:11" ht="25.95" customHeight="1" outlineLevel="1" x14ac:dyDescent="0.3">
      <c r="A27" s="239">
        <v>34</v>
      </c>
      <c r="B27" s="240" t="s">
        <v>1426</v>
      </c>
      <c r="C27" s="57" t="s">
        <v>66</v>
      </c>
      <c r="D27" s="58" t="s">
        <v>41</v>
      </c>
      <c r="E27" s="241">
        <v>44968</v>
      </c>
      <c r="F27" s="242" t="s">
        <v>1333</v>
      </c>
      <c r="G27" s="245">
        <v>45885</v>
      </c>
      <c r="H27" s="58" t="s">
        <v>64</v>
      </c>
      <c r="I27" s="58" t="s">
        <v>1434</v>
      </c>
      <c r="J27" s="57">
        <v>43</v>
      </c>
      <c r="K27" s="57">
        <v>86</v>
      </c>
    </row>
    <row r="28" spans="1:11" ht="25.95" customHeight="1" outlineLevel="1" x14ac:dyDescent="0.3">
      <c r="A28" s="239">
        <v>42</v>
      </c>
      <c r="B28" s="240" t="s">
        <v>1426</v>
      </c>
      <c r="C28" s="57" t="s">
        <v>66</v>
      </c>
      <c r="D28" s="58" t="s">
        <v>41</v>
      </c>
      <c r="E28" s="241">
        <v>44968</v>
      </c>
      <c r="F28" s="242" t="s">
        <v>1333</v>
      </c>
      <c r="G28" s="245">
        <v>45892</v>
      </c>
      <c r="H28" s="58" t="s">
        <v>64</v>
      </c>
      <c r="I28" s="58" t="s">
        <v>1453</v>
      </c>
      <c r="J28" s="57">
        <v>50</v>
      </c>
      <c r="K28" s="57">
        <v>50</v>
      </c>
    </row>
    <row r="29" spans="1:11" ht="25.95" customHeight="1" thickBot="1" x14ac:dyDescent="0.35">
      <c r="A29" s="277"/>
      <c r="B29" s="277" t="s">
        <v>1426</v>
      </c>
      <c r="C29" s="277"/>
      <c r="D29" s="277" t="s">
        <v>41</v>
      </c>
      <c r="E29" s="277"/>
      <c r="F29" s="277" t="s">
        <v>1333</v>
      </c>
      <c r="G29" s="277"/>
      <c r="H29" s="277"/>
      <c r="I29" s="277"/>
      <c r="J29" s="277"/>
      <c r="K29" s="277">
        <f>SUM(K24:K28)</f>
        <v>325</v>
      </c>
    </row>
    <row r="30" spans="1:11" ht="25.95" customHeight="1" outlineLevel="1" x14ac:dyDescent="0.3">
      <c r="A30" s="262">
        <v>39</v>
      </c>
      <c r="B30" s="240" t="s">
        <v>523</v>
      </c>
      <c r="C30" s="58" t="s">
        <v>66</v>
      </c>
      <c r="D30" s="58" t="s">
        <v>525</v>
      </c>
      <c r="E30" s="241">
        <v>44187</v>
      </c>
      <c r="F30" s="242" t="s">
        <v>485</v>
      </c>
      <c r="G30" s="264">
        <v>45773</v>
      </c>
      <c r="H30" s="47" t="s">
        <v>64</v>
      </c>
      <c r="I30" s="58" t="s">
        <v>996</v>
      </c>
      <c r="J30" s="58">
        <v>42</v>
      </c>
      <c r="K30" s="58">
        <v>84</v>
      </c>
    </row>
    <row r="31" spans="1:11" ht="25.95" customHeight="1" outlineLevel="1" x14ac:dyDescent="0.3">
      <c r="A31" s="262">
        <v>39</v>
      </c>
      <c r="B31" s="240" t="s">
        <v>523</v>
      </c>
      <c r="C31" s="58" t="s">
        <v>66</v>
      </c>
      <c r="D31" s="58" t="s">
        <v>525</v>
      </c>
      <c r="E31" s="241">
        <v>44187</v>
      </c>
      <c r="F31" s="242" t="s">
        <v>485</v>
      </c>
      <c r="G31" s="264">
        <v>45787</v>
      </c>
      <c r="H31" s="47" t="s">
        <v>64</v>
      </c>
      <c r="I31" s="58" t="s">
        <v>1674</v>
      </c>
      <c r="J31" s="58">
        <v>38</v>
      </c>
      <c r="K31" s="58">
        <v>76</v>
      </c>
    </row>
    <row r="32" spans="1:11" ht="25.95" customHeight="1" outlineLevel="1" x14ac:dyDescent="0.3">
      <c r="A32" s="262">
        <v>50</v>
      </c>
      <c r="B32" s="240" t="s">
        <v>523</v>
      </c>
      <c r="C32" s="58" t="s">
        <v>66</v>
      </c>
      <c r="D32" s="58" t="s">
        <v>525</v>
      </c>
      <c r="E32" s="241">
        <v>44187</v>
      </c>
      <c r="F32" s="242" t="s">
        <v>485</v>
      </c>
      <c r="G32" s="264">
        <v>45788</v>
      </c>
      <c r="H32" s="47" t="s">
        <v>64</v>
      </c>
      <c r="I32" s="58" t="s">
        <v>1007</v>
      </c>
      <c r="J32" s="58">
        <v>51</v>
      </c>
      <c r="K32" s="58">
        <v>51</v>
      </c>
    </row>
    <row r="33" spans="1:11" ht="25.95" customHeight="1" outlineLevel="1" x14ac:dyDescent="0.3">
      <c r="A33" s="239">
        <v>39</v>
      </c>
      <c r="B33" s="240" t="s">
        <v>523</v>
      </c>
      <c r="C33" s="57" t="s">
        <v>66</v>
      </c>
      <c r="D33" s="58" t="s">
        <v>525</v>
      </c>
      <c r="E33" s="241">
        <v>44187</v>
      </c>
      <c r="F33" s="242" t="s">
        <v>485</v>
      </c>
      <c r="G33" s="245">
        <v>45858</v>
      </c>
      <c r="H33" s="58" t="s">
        <v>64</v>
      </c>
      <c r="I33" s="58" t="s">
        <v>730</v>
      </c>
      <c r="J33" s="57">
        <v>38</v>
      </c>
      <c r="K33" s="57">
        <v>76</v>
      </c>
    </row>
    <row r="34" spans="1:11" ht="25.95" customHeight="1" outlineLevel="1" x14ac:dyDescent="0.3">
      <c r="A34" s="239">
        <v>25</v>
      </c>
      <c r="B34" s="240" t="s">
        <v>523</v>
      </c>
      <c r="C34" s="57" t="s">
        <v>66</v>
      </c>
      <c r="D34" s="58" t="s">
        <v>525</v>
      </c>
      <c r="E34" s="241">
        <v>44187</v>
      </c>
      <c r="F34" s="242">
        <v>6099963</v>
      </c>
      <c r="G34" s="245">
        <v>45879</v>
      </c>
      <c r="H34" s="58" t="s">
        <v>64</v>
      </c>
      <c r="I34" s="58" t="s">
        <v>426</v>
      </c>
      <c r="J34" s="57">
        <v>25</v>
      </c>
      <c r="K34" s="57">
        <v>25</v>
      </c>
    </row>
    <row r="35" spans="1:11" ht="25.95" customHeight="1" thickBot="1" x14ac:dyDescent="0.35">
      <c r="A35" s="277"/>
      <c r="B35" s="277" t="s">
        <v>523</v>
      </c>
      <c r="C35" s="277"/>
      <c r="D35" s="277" t="s">
        <v>525</v>
      </c>
      <c r="E35" s="277"/>
      <c r="F35" s="277">
        <v>6099963</v>
      </c>
      <c r="G35" s="277"/>
      <c r="H35" s="277"/>
      <c r="I35" s="277"/>
      <c r="J35" s="277"/>
      <c r="K35" s="277">
        <f>SUM(K30:K34)</f>
        <v>312</v>
      </c>
    </row>
    <row r="36" spans="1:11" ht="25.95" customHeight="1" outlineLevel="1" x14ac:dyDescent="0.3">
      <c r="A36" s="262">
        <v>37</v>
      </c>
      <c r="B36" s="240" t="s">
        <v>118</v>
      </c>
      <c r="C36" s="58" t="s">
        <v>66</v>
      </c>
      <c r="D36" s="58" t="s">
        <v>68</v>
      </c>
      <c r="E36" s="241">
        <v>44263</v>
      </c>
      <c r="F36" s="242" t="s">
        <v>714</v>
      </c>
      <c r="G36" s="264">
        <v>45773</v>
      </c>
      <c r="H36" s="47" t="s">
        <v>64</v>
      </c>
      <c r="I36" s="58" t="s">
        <v>996</v>
      </c>
      <c r="J36" s="58">
        <v>42</v>
      </c>
      <c r="K36" s="58">
        <v>42</v>
      </c>
    </row>
    <row r="37" spans="1:11" ht="25.95" customHeight="1" outlineLevel="1" x14ac:dyDescent="0.3">
      <c r="A37" s="262">
        <v>36</v>
      </c>
      <c r="B37" s="240" t="s">
        <v>118</v>
      </c>
      <c r="C37" s="58" t="s">
        <v>66</v>
      </c>
      <c r="D37" s="58" t="s">
        <v>68</v>
      </c>
      <c r="E37" s="241">
        <v>44263</v>
      </c>
      <c r="F37" s="242">
        <v>6224928</v>
      </c>
      <c r="G37" s="264">
        <v>45774</v>
      </c>
      <c r="H37" s="47" t="s">
        <v>64</v>
      </c>
      <c r="I37" s="58" t="s">
        <v>996</v>
      </c>
      <c r="J37" s="58">
        <v>42</v>
      </c>
      <c r="K37" s="58">
        <v>84</v>
      </c>
    </row>
    <row r="38" spans="1:11" ht="25.95" customHeight="1" outlineLevel="1" x14ac:dyDescent="0.3">
      <c r="A38" s="239">
        <v>76</v>
      </c>
      <c r="B38" s="240" t="s">
        <v>118</v>
      </c>
      <c r="C38" s="57" t="s">
        <v>66</v>
      </c>
      <c r="D38" s="58" t="s">
        <v>68</v>
      </c>
      <c r="E38" s="241">
        <v>44263</v>
      </c>
      <c r="F38" s="242" t="s">
        <v>714</v>
      </c>
      <c r="G38" s="245">
        <v>45844</v>
      </c>
      <c r="H38" s="58" t="s">
        <v>64</v>
      </c>
      <c r="I38" s="58" t="s">
        <v>1335</v>
      </c>
      <c r="J38" s="57">
        <v>80</v>
      </c>
      <c r="K38" s="57">
        <v>80</v>
      </c>
    </row>
    <row r="39" spans="1:11" ht="25.95" customHeight="1" outlineLevel="1" x14ac:dyDescent="0.3">
      <c r="A39" s="239">
        <v>36</v>
      </c>
      <c r="B39" s="240" t="s">
        <v>118</v>
      </c>
      <c r="C39" s="57" t="s">
        <v>66</v>
      </c>
      <c r="D39" s="58" t="s">
        <v>68</v>
      </c>
      <c r="E39" s="241">
        <v>44263</v>
      </c>
      <c r="F39" s="242" t="s">
        <v>714</v>
      </c>
      <c r="G39" s="245">
        <v>45885</v>
      </c>
      <c r="H39" s="58" t="s">
        <v>64</v>
      </c>
      <c r="I39" s="58" t="s">
        <v>1434</v>
      </c>
      <c r="J39" s="57">
        <v>43</v>
      </c>
      <c r="K39" s="57">
        <v>43</v>
      </c>
    </row>
    <row r="40" spans="1:11" ht="25.95" customHeight="1" outlineLevel="1" x14ac:dyDescent="0.3">
      <c r="A40" s="239">
        <v>41</v>
      </c>
      <c r="B40" s="240" t="s">
        <v>118</v>
      </c>
      <c r="C40" s="57" t="s">
        <v>66</v>
      </c>
      <c r="D40" s="58" t="s">
        <v>68</v>
      </c>
      <c r="E40" s="241">
        <v>44263</v>
      </c>
      <c r="F40" s="242" t="s">
        <v>714</v>
      </c>
      <c r="G40" s="245">
        <v>45886</v>
      </c>
      <c r="H40" s="58" t="s">
        <v>64</v>
      </c>
      <c r="I40" s="58" t="s">
        <v>1434</v>
      </c>
      <c r="J40" s="57">
        <v>44</v>
      </c>
      <c r="K40" s="57">
        <v>44</v>
      </c>
    </row>
    <row r="41" spans="1:11" ht="25.95" customHeight="1" thickBot="1" x14ac:dyDescent="0.35">
      <c r="A41" s="277"/>
      <c r="B41" s="277" t="s">
        <v>118</v>
      </c>
      <c r="C41" s="277"/>
      <c r="D41" s="277" t="s">
        <v>68</v>
      </c>
      <c r="E41" s="277"/>
      <c r="F41" s="277" t="s">
        <v>714</v>
      </c>
      <c r="G41" s="277"/>
      <c r="H41" s="277"/>
      <c r="I41" s="277"/>
      <c r="J41" s="277"/>
      <c r="K41" s="277">
        <f>SUM(K36:K40)</f>
        <v>293</v>
      </c>
    </row>
    <row r="42" spans="1:11" ht="25.95" customHeight="1" outlineLevel="1" x14ac:dyDescent="0.3">
      <c r="A42" s="262">
        <v>36</v>
      </c>
      <c r="B42" s="240" t="s">
        <v>131</v>
      </c>
      <c r="C42" s="58" t="s">
        <v>66</v>
      </c>
      <c r="D42" s="58" t="s">
        <v>44</v>
      </c>
      <c r="E42" s="241">
        <v>44342</v>
      </c>
      <c r="F42" s="242" t="s">
        <v>1006</v>
      </c>
      <c r="G42" s="264">
        <v>45787</v>
      </c>
      <c r="H42" s="47" t="s">
        <v>64</v>
      </c>
      <c r="I42" s="58" t="s">
        <v>1674</v>
      </c>
      <c r="J42" s="58">
        <v>38</v>
      </c>
      <c r="K42" s="58">
        <v>38</v>
      </c>
    </row>
    <row r="43" spans="1:11" ht="25.95" customHeight="1" outlineLevel="1" x14ac:dyDescent="0.3">
      <c r="A43" s="262">
        <v>46</v>
      </c>
      <c r="B43" s="240" t="s">
        <v>131</v>
      </c>
      <c r="C43" s="58" t="s">
        <v>66</v>
      </c>
      <c r="D43" s="58" t="s">
        <v>72</v>
      </c>
      <c r="E43" s="241">
        <v>44342</v>
      </c>
      <c r="F43" s="242" t="s">
        <v>1006</v>
      </c>
      <c r="G43" s="264">
        <v>45788</v>
      </c>
      <c r="H43" s="47" t="s">
        <v>64</v>
      </c>
      <c r="I43" s="58" t="s">
        <v>1007</v>
      </c>
      <c r="J43" s="58">
        <v>51</v>
      </c>
      <c r="K43" s="58">
        <v>102</v>
      </c>
    </row>
    <row r="44" spans="1:11" ht="25.95" customHeight="1" outlineLevel="1" x14ac:dyDescent="0.3">
      <c r="A44" s="239">
        <v>75</v>
      </c>
      <c r="B44" s="240" t="s">
        <v>131</v>
      </c>
      <c r="C44" s="57" t="s">
        <v>66</v>
      </c>
      <c r="D44" s="58" t="s">
        <v>72</v>
      </c>
      <c r="E44" s="241">
        <v>44342</v>
      </c>
      <c r="F44" s="242" t="s">
        <v>1006</v>
      </c>
      <c r="G44" s="245">
        <v>45801</v>
      </c>
      <c r="H44" s="58" t="s">
        <v>8</v>
      </c>
      <c r="I44" s="58" t="s">
        <v>1018</v>
      </c>
      <c r="J44" s="57">
        <v>86</v>
      </c>
      <c r="K44" s="57">
        <v>86</v>
      </c>
    </row>
    <row r="45" spans="1:11" ht="25.95" customHeight="1" thickBot="1" x14ac:dyDescent="0.35">
      <c r="A45" s="277"/>
      <c r="B45" s="277" t="s">
        <v>131</v>
      </c>
      <c r="C45" s="277"/>
      <c r="D45" s="277" t="s">
        <v>72</v>
      </c>
      <c r="E45" s="277"/>
      <c r="F45" s="277" t="s">
        <v>1006</v>
      </c>
      <c r="G45" s="277"/>
      <c r="H45" s="277"/>
      <c r="I45" s="277"/>
      <c r="J45" s="277"/>
      <c r="K45" s="277">
        <f>SUM(K42:K44)</f>
        <v>226</v>
      </c>
    </row>
    <row r="46" spans="1:11" ht="25.95" customHeight="1" outlineLevel="1" x14ac:dyDescent="0.3">
      <c r="A46" s="239">
        <v>45</v>
      </c>
      <c r="B46" s="240" t="s">
        <v>703</v>
      </c>
      <c r="C46" s="57" t="s">
        <v>66</v>
      </c>
      <c r="D46" s="58" t="s">
        <v>70</v>
      </c>
      <c r="E46" s="241">
        <v>43475</v>
      </c>
      <c r="F46" s="242" t="s">
        <v>680</v>
      </c>
      <c r="G46" s="245">
        <v>45886</v>
      </c>
      <c r="H46" s="58" t="s">
        <v>64</v>
      </c>
      <c r="I46" s="58" t="s">
        <v>1434</v>
      </c>
      <c r="J46" s="57">
        <v>44</v>
      </c>
      <c r="K46" s="57">
        <v>44</v>
      </c>
    </row>
    <row r="47" spans="1:11" ht="25.95" customHeight="1" outlineLevel="1" x14ac:dyDescent="0.3">
      <c r="A47" s="239">
        <v>35</v>
      </c>
      <c r="B47" s="240" t="s">
        <v>703</v>
      </c>
      <c r="C47" s="57" t="s">
        <v>66</v>
      </c>
      <c r="D47" s="58" t="s">
        <v>70</v>
      </c>
      <c r="E47" s="241">
        <v>43475</v>
      </c>
      <c r="F47" s="242" t="s">
        <v>680</v>
      </c>
      <c r="G47" s="245">
        <v>45941</v>
      </c>
      <c r="H47" s="58" t="s">
        <v>64</v>
      </c>
      <c r="I47" s="58" t="s">
        <v>1563</v>
      </c>
      <c r="J47" s="57">
        <v>36</v>
      </c>
      <c r="K47" s="57">
        <v>72</v>
      </c>
    </row>
    <row r="48" spans="1:11" ht="25.95" customHeight="1" outlineLevel="1" x14ac:dyDescent="0.3">
      <c r="A48" s="239">
        <v>33</v>
      </c>
      <c r="B48" s="240" t="s">
        <v>703</v>
      </c>
      <c r="C48" s="57" t="s">
        <v>66</v>
      </c>
      <c r="D48" s="58" t="s">
        <v>70</v>
      </c>
      <c r="E48" s="241">
        <v>43475</v>
      </c>
      <c r="F48" s="242" t="s">
        <v>680</v>
      </c>
      <c r="G48" s="245">
        <v>45942</v>
      </c>
      <c r="H48" s="58" t="s">
        <v>64</v>
      </c>
      <c r="I48" s="58" t="s">
        <v>1563</v>
      </c>
      <c r="J48" s="57">
        <v>34</v>
      </c>
      <c r="K48" s="57">
        <v>68</v>
      </c>
    </row>
    <row r="49" spans="1:11" ht="25.95" customHeight="1" thickBot="1" x14ac:dyDescent="0.35">
      <c r="A49" s="277"/>
      <c r="B49" s="277" t="s">
        <v>703</v>
      </c>
      <c r="C49" s="277"/>
      <c r="D49" s="277" t="s">
        <v>70</v>
      </c>
      <c r="E49" s="277"/>
      <c r="F49" s="277" t="s">
        <v>680</v>
      </c>
      <c r="G49" s="277"/>
      <c r="H49" s="277"/>
      <c r="I49" s="277"/>
      <c r="J49" s="277"/>
      <c r="K49" s="277">
        <f>SUM(K46:K48)</f>
        <v>184</v>
      </c>
    </row>
    <row r="50" spans="1:11" ht="25.95" customHeight="1" outlineLevel="1" x14ac:dyDescent="0.3">
      <c r="A50" s="239">
        <v>30</v>
      </c>
      <c r="B50" s="240" t="s">
        <v>1753</v>
      </c>
      <c r="C50" s="57" t="s">
        <v>66</v>
      </c>
      <c r="D50" s="58" t="s">
        <v>1663</v>
      </c>
      <c r="E50" s="241">
        <v>45368</v>
      </c>
      <c r="F50" s="242" t="s">
        <v>1345</v>
      </c>
      <c r="G50" s="245">
        <v>45857</v>
      </c>
      <c r="H50" s="58" t="s">
        <v>64</v>
      </c>
      <c r="I50" s="58" t="s">
        <v>730</v>
      </c>
      <c r="J50" s="57">
        <v>44</v>
      </c>
      <c r="K50" s="57">
        <v>88</v>
      </c>
    </row>
    <row r="51" spans="1:11" ht="25.95" customHeight="1" outlineLevel="1" x14ac:dyDescent="0.3">
      <c r="A51" s="239">
        <v>27</v>
      </c>
      <c r="B51" s="240" t="s">
        <v>1758</v>
      </c>
      <c r="C51" s="57" t="s">
        <v>66</v>
      </c>
      <c r="D51" s="58" t="s">
        <v>1663</v>
      </c>
      <c r="E51" s="241">
        <v>45368</v>
      </c>
      <c r="F51" s="242" t="s">
        <v>1345</v>
      </c>
      <c r="G51" s="245">
        <v>45858</v>
      </c>
      <c r="H51" s="58" t="s">
        <v>64</v>
      </c>
      <c r="I51" s="58" t="s">
        <v>730</v>
      </c>
      <c r="J51" s="57">
        <v>38</v>
      </c>
      <c r="K51" s="57">
        <v>38</v>
      </c>
    </row>
    <row r="52" spans="1:11" ht="25.95" customHeight="1" outlineLevel="1" x14ac:dyDescent="0.3">
      <c r="A52" s="239">
        <v>37</v>
      </c>
      <c r="B52" s="240" t="s">
        <v>1758</v>
      </c>
      <c r="C52" s="57" t="s">
        <v>66</v>
      </c>
      <c r="D52" s="58" t="s">
        <v>1663</v>
      </c>
      <c r="E52" s="241">
        <v>45368</v>
      </c>
      <c r="F52" s="242" t="s">
        <v>1345</v>
      </c>
      <c r="G52" s="245">
        <v>45892</v>
      </c>
      <c r="H52" s="58" t="s">
        <v>64</v>
      </c>
      <c r="I52" s="58" t="s">
        <v>1453</v>
      </c>
      <c r="J52" s="57">
        <v>50</v>
      </c>
      <c r="K52" s="57">
        <v>50</v>
      </c>
    </row>
    <row r="53" spans="1:11" ht="25.95" customHeight="1" thickBot="1" x14ac:dyDescent="0.35">
      <c r="A53" s="277"/>
      <c r="B53" s="277" t="s">
        <v>1344</v>
      </c>
      <c r="C53" s="277"/>
      <c r="D53" s="277" t="s">
        <v>1663</v>
      </c>
      <c r="E53" s="277"/>
      <c r="F53" s="277" t="s">
        <v>1345</v>
      </c>
      <c r="G53" s="277"/>
      <c r="H53" s="277"/>
      <c r="I53" s="277"/>
      <c r="J53" s="277"/>
      <c r="K53" s="277">
        <f>SUM(K50:K52)</f>
        <v>176</v>
      </c>
    </row>
    <row r="54" spans="1:11" ht="25.95" customHeight="1" outlineLevel="1" x14ac:dyDescent="0.3">
      <c r="A54" s="239">
        <v>70</v>
      </c>
      <c r="B54" s="240" t="s">
        <v>1713</v>
      </c>
      <c r="C54" s="57" t="s">
        <v>66</v>
      </c>
      <c r="D54" s="58" t="s">
        <v>85</v>
      </c>
      <c r="E54" s="241">
        <v>44805</v>
      </c>
      <c r="F54" s="242" t="s">
        <v>1265</v>
      </c>
      <c r="G54" s="245">
        <v>45801</v>
      </c>
      <c r="H54" s="58" t="s">
        <v>8</v>
      </c>
      <c r="I54" s="58" t="s">
        <v>1018</v>
      </c>
      <c r="J54" s="57">
        <v>86</v>
      </c>
      <c r="K54" s="57">
        <v>172</v>
      </c>
    </row>
    <row r="55" spans="1:11" ht="25.95" customHeight="1" thickBot="1" x14ac:dyDescent="0.35">
      <c r="A55" s="277"/>
      <c r="B55" s="277" t="s">
        <v>1713</v>
      </c>
      <c r="C55" s="277"/>
      <c r="D55" s="277" t="s">
        <v>85</v>
      </c>
      <c r="E55" s="277"/>
      <c r="F55" s="277" t="s">
        <v>1265</v>
      </c>
      <c r="G55" s="277"/>
      <c r="H55" s="277"/>
      <c r="I55" s="277"/>
      <c r="J55" s="277"/>
      <c r="K55" s="277">
        <v>172</v>
      </c>
    </row>
    <row r="56" spans="1:11" ht="25.95" customHeight="1" outlineLevel="1" x14ac:dyDescent="0.3">
      <c r="A56" s="239">
        <v>24</v>
      </c>
      <c r="B56" s="240" t="s">
        <v>541</v>
      </c>
      <c r="C56" s="57" t="s">
        <v>66</v>
      </c>
      <c r="D56" s="58" t="s">
        <v>41</v>
      </c>
      <c r="E56" s="241">
        <v>44248</v>
      </c>
      <c r="F56" s="242">
        <v>6099759</v>
      </c>
      <c r="G56" s="245">
        <v>45879</v>
      </c>
      <c r="H56" s="58" t="s">
        <v>64</v>
      </c>
      <c r="I56" s="58" t="s">
        <v>426</v>
      </c>
      <c r="J56" s="57">
        <v>25</v>
      </c>
      <c r="K56" s="57">
        <v>25</v>
      </c>
    </row>
    <row r="57" spans="1:11" ht="25.95" customHeight="1" outlineLevel="1" x14ac:dyDescent="0.3">
      <c r="A57" s="239">
        <v>27</v>
      </c>
      <c r="B57" s="240" t="s">
        <v>541</v>
      </c>
      <c r="C57" s="57" t="s">
        <v>66</v>
      </c>
      <c r="D57" s="58" t="s">
        <v>41</v>
      </c>
      <c r="E57" s="241">
        <v>44248</v>
      </c>
      <c r="F57" s="242">
        <v>6099759</v>
      </c>
      <c r="G57" s="245">
        <v>45879</v>
      </c>
      <c r="H57" s="58" t="s">
        <v>64</v>
      </c>
      <c r="I57" s="58" t="s">
        <v>426</v>
      </c>
      <c r="J57" s="57">
        <v>28</v>
      </c>
      <c r="K57" s="57">
        <v>28</v>
      </c>
    </row>
    <row r="58" spans="1:11" ht="25.95" customHeight="1" outlineLevel="1" x14ac:dyDescent="0.3">
      <c r="A58" s="239">
        <v>45</v>
      </c>
      <c r="B58" s="240" t="s">
        <v>541</v>
      </c>
      <c r="C58" s="57" t="s">
        <v>66</v>
      </c>
      <c r="D58" s="58" t="s">
        <v>41</v>
      </c>
      <c r="E58" s="241">
        <v>44248</v>
      </c>
      <c r="F58" s="242" t="s">
        <v>559</v>
      </c>
      <c r="G58" s="245">
        <v>45892</v>
      </c>
      <c r="H58" s="58" t="s">
        <v>64</v>
      </c>
      <c r="I58" s="58" t="s">
        <v>1453</v>
      </c>
      <c r="J58" s="57">
        <v>50</v>
      </c>
      <c r="K58" s="57">
        <v>50</v>
      </c>
    </row>
    <row r="59" spans="1:11" ht="25.95" customHeight="1" outlineLevel="1" x14ac:dyDescent="0.3">
      <c r="A59" s="239">
        <v>27</v>
      </c>
      <c r="B59" s="240" t="s">
        <v>541</v>
      </c>
      <c r="C59" s="57" t="s">
        <v>66</v>
      </c>
      <c r="D59" s="58" t="s">
        <v>41</v>
      </c>
      <c r="E59" s="241">
        <v>44248</v>
      </c>
      <c r="F59" s="242" t="s">
        <v>559</v>
      </c>
      <c r="G59" s="245">
        <v>46003</v>
      </c>
      <c r="H59" s="58" t="s">
        <v>64</v>
      </c>
      <c r="I59" s="58" t="s">
        <v>566</v>
      </c>
      <c r="J59" s="57">
        <v>29</v>
      </c>
      <c r="K59" s="57">
        <v>58</v>
      </c>
    </row>
    <row r="60" spans="1:11" ht="25.95" customHeight="1" thickBot="1" x14ac:dyDescent="0.35">
      <c r="A60" s="277"/>
      <c r="B60" s="277" t="s">
        <v>541</v>
      </c>
      <c r="C60" s="277"/>
      <c r="D60" s="277" t="s">
        <v>41</v>
      </c>
      <c r="E60" s="277"/>
      <c r="F60" s="277" t="s">
        <v>559</v>
      </c>
      <c r="G60" s="277"/>
      <c r="H60" s="277"/>
      <c r="I60" s="277"/>
      <c r="J60" s="277"/>
      <c r="K60" s="277">
        <f>SUM(K56:K59)</f>
        <v>161</v>
      </c>
    </row>
    <row r="61" spans="1:11" ht="25.95" customHeight="1" outlineLevel="1" x14ac:dyDescent="0.3">
      <c r="A61" s="239">
        <v>61</v>
      </c>
      <c r="B61" s="240" t="s">
        <v>1425</v>
      </c>
      <c r="C61" s="57" t="s">
        <v>66</v>
      </c>
      <c r="D61" s="58" t="s">
        <v>84</v>
      </c>
      <c r="E61" s="241">
        <v>45180</v>
      </c>
      <c r="F61" s="242" t="s">
        <v>1331</v>
      </c>
      <c r="G61" s="245">
        <v>45843</v>
      </c>
      <c r="H61" s="58" t="s">
        <v>64</v>
      </c>
      <c r="I61" s="58" t="s">
        <v>1696</v>
      </c>
      <c r="J61" s="57">
        <v>83</v>
      </c>
      <c r="K61" s="57">
        <v>83</v>
      </c>
    </row>
    <row r="62" spans="1:11" ht="25.95" customHeight="1" outlineLevel="1" x14ac:dyDescent="0.3">
      <c r="A62" s="239">
        <v>19</v>
      </c>
      <c r="B62" s="240" t="s">
        <v>1425</v>
      </c>
      <c r="C62" s="57" t="s">
        <v>66</v>
      </c>
      <c r="D62" s="58" t="s">
        <v>84</v>
      </c>
      <c r="E62" s="241">
        <v>45180</v>
      </c>
      <c r="F62" s="242">
        <v>6858283</v>
      </c>
      <c r="G62" s="245">
        <v>45879</v>
      </c>
      <c r="H62" s="58" t="s">
        <v>64</v>
      </c>
      <c r="I62" s="58" t="s">
        <v>426</v>
      </c>
      <c r="J62" s="57">
        <v>25</v>
      </c>
      <c r="K62" s="57">
        <v>25</v>
      </c>
    </row>
    <row r="63" spans="1:11" ht="25.95" customHeight="1" outlineLevel="1" x14ac:dyDescent="0.3">
      <c r="A63" s="239">
        <v>21</v>
      </c>
      <c r="B63" s="240" t="s">
        <v>1425</v>
      </c>
      <c r="C63" s="57" t="s">
        <v>66</v>
      </c>
      <c r="D63" s="58" t="s">
        <v>84</v>
      </c>
      <c r="E63" s="241">
        <v>45180</v>
      </c>
      <c r="F63" s="242">
        <v>6858283</v>
      </c>
      <c r="G63" s="245">
        <v>45879</v>
      </c>
      <c r="H63" s="58" t="s">
        <v>64</v>
      </c>
      <c r="I63" s="58" t="s">
        <v>426</v>
      </c>
      <c r="J63" s="57">
        <v>28</v>
      </c>
      <c r="K63" s="57">
        <v>28</v>
      </c>
    </row>
    <row r="64" spans="1:11" ht="25.95" customHeight="1" thickBot="1" x14ac:dyDescent="0.35">
      <c r="A64" s="277"/>
      <c r="B64" s="277" t="s">
        <v>1425</v>
      </c>
      <c r="C64" s="277"/>
      <c r="D64" s="277" t="s">
        <v>84</v>
      </c>
      <c r="E64" s="277"/>
      <c r="F64" s="277">
        <v>6858283</v>
      </c>
      <c r="G64" s="277"/>
      <c r="H64" s="277"/>
      <c r="I64" s="277"/>
      <c r="J64" s="277"/>
      <c r="K64" s="277">
        <f>SUM(K61:K63)</f>
        <v>136</v>
      </c>
    </row>
    <row r="65" spans="1:11" ht="25.95" customHeight="1" outlineLevel="1" x14ac:dyDescent="0.3">
      <c r="A65" s="262">
        <v>33</v>
      </c>
      <c r="B65" s="240" t="s">
        <v>1277</v>
      </c>
      <c r="C65" s="58" t="s">
        <v>66</v>
      </c>
      <c r="D65" s="58" t="s">
        <v>44</v>
      </c>
      <c r="E65" s="241">
        <v>45110</v>
      </c>
      <c r="F65" s="242" t="s">
        <v>1264</v>
      </c>
      <c r="G65" s="264">
        <v>45787</v>
      </c>
      <c r="H65" s="47" t="s">
        <v>64</v>
      </c>
      <c r="I65" s="58" t="s">
        <v>1674</v>
      </c>
      <c r="J65" s="58">
        <v>38</v>
      </c>
      <c r="K65" s="58">
        <v>38</v>
      </c>
    </row>
    <row r="66" spans="1:11" ht="25.95" customHeight="1" outlineLevel="1" x14ac:dyDescent="0.3">
      <c r="A66" s="239">
        <v>65</v>
      </c>
      <c r="B66" s="240" t="s">
        <v>1277</v>
      </c>
      <c r="C66" s="57" t="s">
        <v>66</v>
      </c>
      <c r="D66" s="58" t="s">
        <v>44</v>
      </c>
      <c r="E66" s="241">
        <v>45110</v>
      </c>
      <c r="F66" s="242" t="s">
        <v>1264</v>
      </c>
      <c r="G66" s="245">
        <v>45801</v>
      </c>
      <c r="H66" s="58" t="s">
        <v>8</v>
      </c>
      <c r="I66" s="58" t="s">
        <v>1018</v>
      </c>
      <c r="J66" s="57">
        <v>86</v>
      </c>
      <c r="K66" s="57">
        <v>86</v>
      </c>
    </row>
    <row r="67" spans="1:11" ht="25.95" customHeight="1" outlineLevel="1" x14ac:dyDescent="0.3">
      <c r="A67" s="239">
        <v>10</v>
      </c>
      <c r="B67" s="240" t="s">
        <v>1277</v>
      </c>
      <c r="C67" s="57" t="s">
        <v>66</v>
      </c>
      <c r="D67" s="58" t="s">
        <v>44</v>
      </c>
      <c r="E67" s="241">
        <v>45110</v>
      </c>
      <c r="F67" s="242" t="s">
        <v>1264</v>
      </c>
      <c r="G67" s="245">
        <v>45970</v>
      </c>
      <c r="H67" s="58" t="s">
        <v>11</v>
      </c>
      <c r="I67" s="58" t="s">
        <v>1094</v>
      </c>
      <c r="J67" s="57">
        <v>10</v>
      </c>
      <c r="K67" s="57">
        <v>10</v>
      </c>
    </row>
    <row r="68" spans="1:11" ht="25.95" customHeight="1" thickBot="1" x14ac:dyDescent="0.35">
      <c r="A68" s="277"/>
      <c r="B68" s="277" t="s">
        <v>1277</v>
      </c>
      <c r="C68" s="277"/>
      <c r="D68" s="277" t="s">
        <v>44</v>
      </c>
      <c r="E68" s="277"/>
      <c r="F68" s="277" t="s">
        <v>1264</v>
      </c>
      <c r="G68" s="277"/>
      <c r="H68" s="277"/>
      <c r="I68" s="277"/>
      <c r="J68" s="277"/>
      <c r="K68" s="277">
        <f>SUM(K65:K67)</f>
        <v>134</v>
      </c>
    </row>
    <row r="69" spans="1:11" ht="25.95" customHeight="1" outlineLevel="1" x14ac:dyDescent="0.3">
      <c r="A69" s="239">
        <v>22</v>
      </c>
      <c r="B69" s="240" t="s">
        <v>1328</v>
      </c>
      <c r="C69" s="57" t="s">
        <v>66</v>
      </c>
      <c r="D69" s="58" t="s">
        <v>1789</v>
      </c>
      <c r="E69" s="241">
        <v>45375</v>
      </c>
      <c r="F69" s="242" t="s">
        <v>1329</v>
      </c>
      <c r="G69" s="245">
        <v>45864</v>
      </c>
      <c r="H69" s="58" t="s">
        <v>64</v>
      </c>
      <c r="I69" s="58" t="s">
        <v>566</v>
      </c>
      <c r="J69" s="57">
        <v>31</v>
      </c>
      <c r="K69" s="57">
        <v>62</v>
      </c>
    </row>
    <row r="70" spans="1:11" ht="25.95" customHeight="1" outlineLevel="1" x14ac:dyDescent="0.3">
      <c r="A70" s="239">
        <v>36</v>
      </c>
      <c r="B70" s="240" t="s">
        <v>1328</v>
      </c>
      <c r="C70" s="57" t="s">
        <v>66</v>
      </c>
      <c r="D70" s="58" t="s">
        <v>1789</v>
      </c>
      <c r="E70" s="241">
        <v>45375</v>
      </c>
      <c r="F70" s="242" t="s">
        <v>1329</v>
      </c>
      <c r="G70" s="245">
        <v>45886</v>
      </c>
      <c r="H70" s="58" t="s">
        <v>64</v>
      </c>
      <c r="I70" s="58" t="s">
        <v>1434</v>
      </c>
      <c r="J70" s="57">
        <v>44</v>
      </c>
      <c r="K70" s="57">
        <v>44</v>
      </c>
    </row>
    <row r="71" spans="1:11" ht="25.95" customHeight="1" thickBot="1" x14ac:dyDescent="0.35">
      <c r="A71" s="277"/>
      <c r="B71" s="277" t="s">
        <v>1328</v>
      </c>
      <c r="C71" s="277"/>
      <c r="D71" s="277"/>
      <c r="E71" s="277"/>
      <c r="F71" s="277" t="s">
        <v>1329</v>
      </c>
      <c r="G71" s="277"/>
      <c r="H71" s="277"/>
      <c r="I71" s="277"/>
      <c r="J71" s="277"/>
      <c r="K71" s="277">
        <f>SUM(K69:K70)</f>
        <v>106</v>
      </c>
    </row>
    <row r="72" spans="1:11" ht="25.95" customHeight="1" outlineLevel="1" x14ac:dyDescent="0.3">
      <c r="A72" s="262">
        <v>32</v>
      </c>
      <c r="B72" s="240" t="s">
        <v>1631</v>
      </c>
      <c r="C72" s="58" t="s">
        <v>66</v>
      </c>
      <c r="D72" s="58" t="s">
        <v>1632</v>
      </c>
      <c r="E72" s="241">
        <v>45036</v>
      </c>
      <c r="F72" s="242">
        <v>6738262</v>
      </c>
      <c r="G72" s="264">
        <v>45675</v>
      </c>
      <c r="H72" s="47" t="s">
        <v>64</v>
      </c>
      <c r="I72" s="58" t="s">
        <v>566</v>
      </c>
      <c r="J72" s="58">
        <v>36</v>
      </c>
      <c r="K72" s="58">
        <v>72</v>
      </c>
    </row>
    <row r="73" spans="1:11" ht="25.95" customHeight="1" outlineLevel="1" x14ac:dyDescent="0.3">
      <c r="A73" s="239">
        <v>24</v>
      </c>
      <c r="B73" s="240" t="s">
        <v>1631</v>
      </c>
      <c r="C73" s="57" t="s">
        <v>66</v>
      </c>
      <c r="D73" s="58" t="s">
        <v>1632</v>
      </c>
      <c r="E73" s="241">
        <v>45036</v>
      </c>
      <c r="F73" s="242">
        <v>6738262</v>
      </c>
      <c r="G73" s="245">
        <v>45836</v>
      </c>
      <c r="H73" s="58" t="s">
        <v>11</v>
      </c>
      <c r="I73" s="58" t="s">
        <v>566</v>
      </c>
      <c r="J73" s="57">
        <v>30</v>
      </c>
      <c r="K73" s="57">
        <v>30</v>
      </c>
    </row>
    <row r="74" spans="1:11" ht="25.95" customHeight="1" thickBot="1" x14ac:dyDescent="0.35">
      <c r="A74" s="277"/>
      <c r="B74" s="277" t="s">
        <v>1631</v>
      </c>
      <c r="C74" s="277"/>
      <c r="D74" s="277" t="s">
        <v>1632</v>
      </c>
      <c r="E74" s="277"/>
      <c r="F74" s="277">
        <v>6738262</v>
      </c>
      <c r="G74" s="277"/>
      <c r="H74" s="277"/>
      <c r="I74" s="277"/>
      <c r="J74" s="277"/>
      <c r="K74" s="277">
        <f>SUM(K72:K73)</f>
        <v>102</v>
      </c>
    </row>
    <row r="75" spans="1:11" ht="25.95" customHeight="1" outlineLevel="1" x14ac:dyDescent="0.3">
      <c r="A75" s="239">
        <v>40</v>
      </c>
      <c r="B75" s="240" t="s">
        <v>1439</v>
      </c>
      <c r="C75" s="57" t="s">
        <v>66</v>
      </c>
      <c r="D75" s="58" t="s">
        <v>124</v>
      </c>
      <c r="E75" s="241">
        <v>44655</v>
      </c>
      <c r="F75" s="242" t="s">
        <v>1440</v>
      </c>
      <c r="G75" s="245">
        <v>45886</v>
      </c>
      <c r="H75" s="58" t="s">
        <v>64</v>
      </c>
      <c r="I75" s="58" t="s">
        <v>1434</v>
      </c>
      <c r="J75" s="57">
        <v>44</v>
      </c>
      <c r="K75" s="57">
        <v>88</v>
      </c>
    </row>
    <row r="76" spans="1:11" ht="25.95" customHeight="1" outlineLevel="1" x14ac:dyDescent="0.3">
      <c r="A76" s="239">
        <v>10</v>
      </c>
      <c r="B76" s="240" t="s">
        <v>1439</v>
      </c>
      <c r="C76" s="57" t="s">
        <v>66</v>
      </c>
      <c r="D76" s="58" t="s">
        <v>124</v>
      </c>
      <c r="E76" s="241">
        <v>44655</v>
      </c>
      <c r="F76" s="242" t="s">
        <v>1440</v>
      </c>
      <c r="G76" s="245">
        <v>46020</v>
      </c>
      <c r="H76" s="58" t="s">
        <v>11</v>
      </c>
      <c r="I76" s="58" t="s">
        <v>426</v>
      </c>
      <c r="J76" s="57">
        <v>10</v>
      </c>
      <c r="K76" s="57">
        <v>10</v>
      </c>
    </row>
    <row r="77" spans="1:11" ht="25.95" customHeight="1" thickBot="1" x14ac:dyDescent="0.35">
      <c r="A77" s="277"/>
      <c r="B77" s="277" t="s">
        <v>1439</v>
      </c>
      <c r="C77" s="277"/>
      <c r="D77" s="277" t="s">
        <v>124</v>
      </c>
      <c r="E77" s="277"/>
      <c r="F77" s="277" t="s">
        <v>1440</v>
      </c>
      <c r="G77" s="277"/>
      <c r="H77" s="277"/>
      <c r="I77" s="277"/>
      <c r="J77" s="277"/>
      <c r="K77" s="277">
        <f>SUM(K75:K76)</f>
        <v>98</v>
      </c>
    </row>
    <row r="78" spans="1:11" ht="25.95" customHeight="1" outlineLevel="1" x14ac:dyDescent="0.3">
      <c r="A78" s="262">
        <v>14</v>
      </c>
      <c r="B78" s="240" t="s">
        <v>1652</v>
      </c>
      <c r="C78" s="58" t="s">
        <v>66</v>
      </c>
      <c r="D78" s="58" t="s">
        <v>41</v>
      </c>
      <c r="E78" s="241" t="s">
        <v>1649</v>
      </c>
      <c r="F78" s="242">
        <v>6738237</v>
      </c>
      <c r="G78" s="264">
        <v>45724</v>
      </c>
      <c r="H78" s="47" t="s">
        <v>11</v>
      </c>
      <c r="I78" s="58" t="s">
        <v>426</v>
      </c>
      <c r="J78" s="58">
        <v>14</v>
      </c>
      <c r="K78" s="58">
        <v>14</v>
      </c>
    </row>
    <row r="79" spans="1:11" ht="25.95" customHeight="1" outlineLevel="1" x14ac:dyDescent="0.3">
      <c r="A79" s="239">
        <v>54</v>
      </c>
      <c r="B79" s="240" t="s">
        <v>1652</v>
      </c>
      <c r="C79" s="57" t="s">
        <v>66</v>
      </c>
      <c r="D79" s="58" t="s">
        <v>41</v>
      </c>
      <c r="E79" s="241">
        <v>45080</v>
      </c>
      <c r="F79" s="242" t="s">
        <v>1292</v>
      </c>
      <c r="G79" s="245">
        <v>45802</v>
      </c>
      <c r="H79" s="58" t="s">
        <v>64</v>
      </c>
      <c r="I79" s="58" t="s">
        <v>1018</v>
      </c>
      <c r="J79" s="57">
        <v>71</v>
      </c>
      <c r="K79" s="57">
        <v>71</v>
      </c>
    </row>
    <row r="80" spans="1:11" ht="25.95" customHeight="1" thickBot="1" x14ac:dyDescent="0.35">
      <c r="A80" s="277"/>
      <c r="B80" s="277" t="s">
        <v>1652</v>
      </c>
      <c r="C80" s="277"/>
      <c r="D80" s="277" t="s">
        <v>41</v>
      </c>
      <c r="E80" s="277"/>
      <c r="F80" s="277" t="s">
        <v>1292</v>
      </c>
      <c r="G80" s="277"/>
      <c r="H80" s="277"/>
      <c r="I80" s="277"/>
      <c r="J80" s="277"/>
      <c r="K80" s="277">
        <f>SUM(K78:K79)</f>
        <v>85</v>
      </c>
    </row>
    <row r="81" spans="1:11" ht="25.95" customHeight="1" outlineLevel="1" x14ac:dyDescent="0.3">
      <c r="A81" s="239">
        <v>80</v>
      </c>
      <c r="B81" s="240" t="s">
        <v>78</v>
      </c>
      <c r="C81" s="57" t="s">
        <v>66</v>
      </c>
      <c r="D81" s="58" t="s">
        <v>40</v>
      </c>
      <c r="E81" s="241">
        <v>43714</v>
      </c>
      <c r="F81" s="242" t="s">
        <v>61</v>
      </c>
      <c r="G81" s="245">
        <v>45801</v>
      </c>
      <c r="H81" s="58" t="s">
        <v>8</v>
      </c>
      <c r="I81" s="58" t="s">
        <v>1018</v>
      </c>
      <c r="J81" s="57">
        <v>86</v>
      </c>
      <c r="K81" s="57">
        <v>86</v>
      </c>
    </row>
    <row r="82" spans="1:11" ht="25.95" customHeight="1" thickBot="1" x14ac:dyDescent="0.35">
      <c r="A82" s="277"/>
      <c r="B82" s="277" t="s">
        <v>78</v>
      </c>
      <c r="C82" s="277"/>
      <c r="D82" s="277" t="s">
        <v>40</v>
      </c>
      <c r="E82" s="277"/>
      <c r="F82" s="277" t="s">
        <v>61</v>
      </c>
      <c r="G82" s="277"/>
      <c r="H82" s="277"/>
      <c r="I82" s="277"/>
      <c r="J82" s="277"/>
      <c r="K82" s="277">
        <v>86</v>
      </c>
    </row>
    <row r="83" spans="1:11" ht="25.95" customHeight="1" outlineLevel="1" x14ac:dyDescent="0.3">
      <c r="A83" s="262">
        <v>35</v>
      </c>
      <c r="B83" s="240" t="s">
        <v>1667</v>
      </c>
      <c r="C83" s="58" t="s">
        <v>66</v>
      </c>
      <c r="D83" s="58" t="s">
        <v>44</v>
      </c>
      <c r="E83" s="241">
        <v>44023</v>
      </c>
      <c r="F83" s="242" t="s">
        <v>58</v>
      </c>
      <c r="G83" s="264">
        <v>45773</v>
      </c>
      <c r="H83" s="47" t="s">
        <v>64</v>
      </c>
      <c r="I83" s="58" t="s">
        <v>996</v>
      </c>
      <c r="J83" s="58">
        <v>42</v>
      </c>
      <c r="K83" s="58">
        <v>42</v>
      </c>
    </row>
    <row r="84" spans="1:11" ht="25.95" customHeight="1" outlineLevel="1" x14ac:dyDescent="0.3">
      <c r="A84" s="262">
        <v>34</v>
      </c>
      <c r="B84" s="240" t="s">
        <v>1667</v>
      </c>
      <c r="C84" s="58" t="s">
        <v>66</v>
      </c>
      <c r="D84" s="58" t="s">
        <v>44</v>
      </c>
      <c r="E84" s="241">
        <v>44023</v>
      </c>
      <c r="F84" s="242">
        <v>5978616</v>
      </c>
      <c r="G84" s="264">
        <v>45774</v>
      </c>
      <c r="H84" s="47" t="s">
        <v>64</v>
      </c>
      <c r="I84" s="58" t="s">
        <v>996</v>
      </c>
      <c r="J84" s="58">
        <v>42</v>
      </c>
      <c r="K84" s="58">
        <v>42</v>
      </c>
    </row>
    <row r="85" spans="1:11" ht="25.95" customHeight="1" thickBot="1" x14ac:dyDescent="0.35">
      <c r="A85" s="277"/>
      <c r="B85" s="277" t="s">
        <v>1667</v>
      </c>
      <c r="C85" s="277"/>
      <c r="D85" s="277" t="s">
        <v>44</v>
      </c>
      <c r="E85" s="277"/>
      <c r="F85" s="277">
        <v>5978616</v>
      </c>
      <c r="G85" s="277"/>
      <c r="H85" s="277"/>
      <c r="I85" s="277"/>
      <c r="J85" s="277"/>
      <c r="K85" s="277">
        <f>SUM(K83:K84)</f>
        <v>84</v>
      </c>
    </row>
    <row r="86" spans="1:11" ht="25.95" customHeight="1" outlineLevel="1" x14ac:dyDescent="0.3">
      <c r="A86" s="239">
        <v>39</v>
      </c>
      <c r="B86" s="240" t="s">
        <v>1376</v>
      </c>
      <c r="C86" s="57" t="s">
        <v>66</v>
      </c>
      <c r="D86" s="58" t="s">
        <v>29</v>
      </c>
      <c r="E86" s="241">
        <v>44778</v>
      </c>
      <c r="F86" s="242" t="s">
        <v>1377</v>
      </c>
      <c r="G86" s="245">
        <v>45857</v>
      </c>
      <c r="H86" s="58" t="s">
        <v>64</v>
      </c>
      <c r="I86" s="58" t="s">
        <v>730</v>
      </c>
      <c r="J86" s="57">
        <v>44</v>
      </c>
      <c r="K86" s="57">
        <v>44</v>
      </c>
    </row>
    <row r="87" spans="1:11" ht="25.95" customHeight="1" outlineLevel="1" x14ac:dyDescent="0.3">
      <c r="A87" s="239">
        <v>36</v>
      </c>
      <c r="B87" s="240" t="s">
        <v>1376</v>
      </c>
      <c r="C87" s="57" t="s">
        <v>66</v>
      </c>
      <c r="D87" s="58" t="s">
        <v>29</v>
      </c>
      <c r="E87" s="241">
        <v>44778</v>
      </c>
      <c r="F87" s="242" t="s">
        <v>1377</v>
      </c>
      <c r="G87" s="245">
        <v>45858</v>
      </c>
      <c r="H87" s="58" t="s">
        <v>64</v>
      </c>
      <c r="I87" s="58" t="s">
        <v>730</v>
      </c>
      <c r="J87" s="57">
        <v>38</v>
      </c>
      <c r="K87" s="57">
        <v>38</v>
      </c>
    </row>
    <row r="88" spans="1:11" ht="25.95" customHeight="1" thickBot="1" x14ac:dyDescent="0.35">
      <c r="A88" s="277"/>
      <c r="B88" s="277" t="s">
        <v>1376</v>
      </c>
      <c r="C88" s="277"/>
      <c r="D88" s="277" t="s">
        <v>29</v>
      </c>
      <c r="E88" s="277"/>
      <c r="F88" s="277" t="s">
        <v>1377</v>
      </c>
      <c r="G88" s="277"/>
      <c r="H88" s="277"/>
      <c r="I88" s="277"/>
      <c r="J88" s="277"/>
      <c r="K88" s="277">
        <f>SUM(K86:K87)</f>
        <v>82</v>
      </c>
    </row>
    <row r="89" spans="1:11" ht="25.95" customHeight="1" outlineLevel="1" x14ac:dyDescent="0.3">
      <c r="A89" s="239">
        <v>70</v>
      </c>
      <c r="B89" s="240" t="s">
        <v>1347</v>
      </c>
      <c r="C89" s="57" t="s">
        <v>66</v>
      </c>
      <c r="D89" s="267" t="s">
        <v>1765</v>
      </c>
      <c r="E89" s="241">
        <v>45069</v>
      </c>
      <c r="F89" s="242" t="s">
        <v>1348</v>
      </c>
      <c r="G89" s="245">
        <v>45844</v>
      </c>
      <c r="H89" s="58" t="s">
        <v>64</v>
      </c>
      <c r="I89" s="58" t="s">
        <v>1335</v>
      </c>
      <c r="J89" s="57">
        <v>80</v>
      </c>
      <c r="K89" s="57">
        <v>80</v>
      </c>
    </row>
    <row r="90" spans="1:11" ht="25.95" customHeight="1" thickBot="1" x14ac:dyDescent="0.35">
      <c r="A90" s="277"/>
      <c r="B90" s="277" t="s">
        <v>1347</v>
      </c>
      <c r="C90" s="277"/>
      <c r="D90" s="277" t="s">
        <v>1765</v>
      </c>
      <c r="E90" s="277"/>
      <c r="F90" s="277" t="s">
        <v>1348</v>
      </c>
      <c r="G90" s="277"/>
      <c r="H90" s="277"/>
      <c r="I90" s="277"/>
      <c r="J90" s="277"/>
      <c r="K90" s="277">
        <v>80</v>
      </c>
    </row>
    <row r="91" spans="1:11" ht="25.95" customHeight="1" outlineLevel="1" x14ac:dyDescent="0.3">
      <c r="A91" s="262">
        <v>42</v>
      </c>
      <c r="B91" s="240" t="s">
        <v>1472</v>
      </c>
      <c r="C91" s="58" t="s">
        <v>66</v>
      </c>
      <c r="D91" s="58" t="s">
        <v>687</v>
      </c>
      <c r="E91" s="241">
        <v>45300</v>
      </c>
      <c r="F91" s="242" t="s">
        <v>1473</v>
      </c>
      <c r="G91" s="264">
        <v>45788</v>
      </c>
      <c r="H91" s="47" t="s">
        <v>64</v>
      </c>
      <c r="I91" s="58" t="s">
        <v>1007</v>
      </c>
      <c r="J91" s="58">
        <v>51</v>
      </c>
      <c r="K91" s="58">
        <v>51</v>
      </c>
    </row>
    <row r="92" spans="1:11" ht="25.95" customHeight="1" outlineLevel="1" x14ac:dyDescent="0.3">
      <c r="A92" s="239">
        <v>29</v>
      </c>
      <c r="B92" s="240" t="s">
        <v>1472</v>
      </c>
      <c r="C92" s="57" t="s">
        <v>66</v>
      </c>
      <c r="D92" s="58" t="s">
        <v>687</v>
      </c>
      <c r="E92" s="241">
        <v>45300</v>
      </c>
      <c r="F92" s="242" t="s">
        <v>1473</v>
      </c>
      <c r="G92" s="245">
        <v>45906</v>
      </c>
      <c r="H92" s="58" t="s">
        <v>64</v>
      </c>
      <c r="I92" s="58" t="s">
        <v>1478</v>
      </c>
      <c r="J92" s="57">
        <v>26</v>
      </c>
      <c r="K92" s="57">
        <v>26</v>
      </c>
    </row>
    <row r="93" spans="1:11" ht="25.95" customHeight="1" thickBot="1" x14ac:dyDescent="0.35">
      <c r="A93" s="277"/>
      <c r="B93" s="277" t="s">
        <v>1472</v>
      </c>
      <c r="C93" s="277"/>
      <c r="D93" s="277" t="s">
        <v>687</v>
      </c>
      <c r="E93" s="277"/>
      <c r="F93" s="277" t="s">
        <v>1473</v>
      </c>
      <c r="G93" s="277"/>
      <c r="H93" s="277"/>
      <c r="I93" s="277"/>
      <c r="J93" s="277"/>
      <c r="K93" s="277">
        <f>SUM(K91:K92)</f>
        <v>77</v>
      </c>
    </row>
    <row r="94" spans="1:11" ht="25.95" customHeight="1" outlineLevel="1" x14ac:dyDescent="0.3">
      <c r="A94" s="239">
        <v>57</v>
      </c>
      <c r="B94" s="240" t="s">
        <v>1704</v>
      </c>
      <c r="C94" s="57" t="s">
        <v>66</v>
      </c>
      <c r="D94" s="58" t="s">
        <v>44</v>
      </c>
      <c r="E94" s="241">
        <v>44984</v>
      </c>
      <c r="F94" s="242" t="s">
        <v>1294</v>
      </c>
      <c r="G94" s="245">
        <v>45802</v>
      </c>
      <c r="H94" s="58" t="s">
        <v>64</v>
      </c>
      <c r="I94" s="58" t="s">
        <v>1018</v>
      </c>
      <c r="J94" s="57">
        <v>71</v>
      </c>
      <c r="K94" s="57">
        <v>71</v>
      </c>
    </row>
    <row r="95" spans="1:11" ht="25.95" customHeight="1" thickBot="1" x14ac:dyDescent="0.35">
      <c r="A95" s="277"/>
      <c r="B95" s="277" t="s">
        <v>1704</v>
      </c>
      <c r="C95" s="277"/>
      <c r="D95" s="277" t="s">
        <v>44</v>
      </c>
      <c r="E95" s="277"/>
      <c r="F95" s="277" t="s">
        <v>1294</v>
      </c>
      <c r="G95" s="277"/>
      <c r="H95" s="277"/>
      <c r="I95" s="277"/>
      <c r="J95" s="277"/>
      <c r="K95" s="277">
        <v>71</v>
      </c>
    </row>
    <row r="96" spans="1:11" ht="25.95" customHeight="1" outlineLevel="1" x14ac:dyDescent="0.3">
      <c r="A96" s="239">
        <v>32</v>
      </c>
      <c r="B96" s="240" t="s">
        <v>1551</v>
      </c>
      <c r="C96" s="57" t="s">
        <v>66</v>
      </c>
      <c r="D96" s="267" t="s">
        <v>1776</v>
      </c>
      <c r="E96" s="241">
        <v>44819</v>
      </c>
      <c r="F96" s="242" t="s">
        <v>1556</v>
      </c>
      <c r="G96" s="245">
        <v>45941</v>
      </c>
      <c r="H96" s="58" t="s">
        <v>64</v>
      </c>
      <c r="I96" s="58" t="s">
        <v>1563</v>
      </c>
      <c r="J96" s="57">
        <v>36</v>
      </c>
      <c r="K96" s="57">
        <v>36</v>
      </c>
    </row>
    <row r="97" spans="1:11" ht="25.95" customHeight="1" outlineLevel="1" x14ac:dyDescent="0.3">
      <c r="A97" s="239">
        <v>30</v>
      </c>
      <c r="B97" s="240" t="s">
        <v>1551</v>
      </c>
      <c r="C97" s="57" t="s">
        <v>66</v>
      </c>
      <c r="D97" s="267" t="s">
        <v>1776</v>
      </c>
      <c r="E97" s="241">
        <v>44819</v>
      </c>
      <c r="F97" s="242" t="s">
        <v>1556</v>
      </c>
      <c r="G97" s="245">
        <v>45942</v>
      </c>
      <c r="H97" s="58" t="s">
        <v>64</v>
      </c>
      <c r="I97" s="58" t="s">
        <v>1563</v>
      </c>
      <c r="J97" s="57">
        <v>34</v>
      </c>
      <c r="K97" s="57">
        <v>34</v>
      </c>
    </row>
    <row r="98" spans="1:11" ht="25.95" customHeight="1" thickBot="1" x14ac:dyDescent="0.35">
      <c r="A98" s="277"/>
      <c r="B98" s="277" t="s">
        <v>1551</v>
      </c>
      <c r="C98" s="277"/>
      <c r="D98" s="277" t="s">
        <v>1776</v>
      </c>
      <c r="E98" s="277"/>
      <c r="F98" s="277" t="s">
        <v>1556</v>
      </c>
      <c r="G98" s="277"/>
      <c r="H98" s="277"/>
      <c r="I98" s="277"/>
      <c r="J98" s="277"/>
      <c r="K98" s="277">
        <f>SUM(K96:K97)</f>
        <v>70</v>
      </c>
    </row>
    <row r="99" spans="1:11" ht="25.95" customHeight="1" outlineLevel="1" x14ac:dyDescent="0.3">
      <c r="A99" s="239">
        <v>12</v>
      </c>
      <c r="B99" s="240" t="s">
        <v>1530</v>
      </c>
      <c r="C99" s="57" t="s">
        <v>66</v>
      </c>
      <c r="D99" s="58" t="s">
        <v>688</v>
      </c>
      <c r="E99" s="241">
        <v>43948</v>
      </c>
      <c r="F99" s="242" t="s">
        <v>1358</v>
      </c>
      <c r="G99" s="245">
        <v>45850</v>
      </c>
      <c r="H99" s="58" t="s">
        <v>11</v>
      </c>
      <c r="I99" s="58" t="s">
        <v>1063</v>
      </c>
      <c r="J99" s="57">
        <v>13</v>
      </c>
      <c r="K99" s="57">
        <v>13</v>
      </c>
    </row>
    <row r="100" spans="1:11" ht="25.95" customHeight="1" outlineLevel="1" x14ac:dyDescent="0.3">
      <c r="A100" s="239">
        <v>24</v>
      </c>
      <c r="B100" s="240" t="s">
        <v>1530</v>
      </c>
      <c r="C100" s="57" t="s">
        <v>66</v>
      </c>
      <c r="D100" s="58" t="s">
        <v>688</v>
      </c>
      <c r="E100" s="241" t="s">
        <v>1531</v>
      </c>
      <c r="F100" s="242" t="s">
        <v>1358</v>
      </c>
      <c r="G100" s="245">
        <v>45928</v>
      </c>
      <c r="H100" s="58" t="s">
        <v>64</v>
      </c>
      <c r="I100" s="58" t="s">
        <v>509</v>
      </c>
      <c r="J100" s="57">
        <v>25</v>
      </c>
      <c r="K100" s="57">
        <v>50</v>
      </c>
    </row>
    <row r="101" spans="1:11" ht="25.95" customHeight="1" thickBot="1" x14ac:dyDescent="0.35">
      <c r="A101" s="277"/>
      <c r="B101" s="277" t="s">
        <v>1530</v>
      </c>
      <c r="C101" s="277"/>
      <c r="D101" s="277" t="s">
        <v>688</v>
      </c>
      <c r="E101" s="277"/>
      <c r="F101" s="277" t="s">
        <v>1358</v>
      </c>
      <c r="G101" s="277"/>
      <c r="H101" s="277"/>
      <c r="I101" s="277"/>
      <c r="J101" s="277"/>
      <c r="K101" s="277">
        <f>SUM(K99:K100)</f>
        <v>63</v>
      </c>
    </row>
    <row r="102" spans="1:11" ht="25.95" customHeight="1" outlineLevel="1" x14ac:dyDescent="0.3">
      <c r="A102" s="239">
        <v>25</v>
      </c>
      <c r="B102" s="240" t="s">
        <v>538</v>
      </c>
      <c r="C102" s="57" t="s">
        <v>66</v>
      </c>
      <c r="D102" s="58" t="s">
        <v>429</v>
      </c>
      <c r="E102" s="241">
        <v>44568</v>
      </c>
      <c r="F102" s="242" t="s">
        <v>937</v>
      </c>
      <c r="G102" s="245">
        <v>45830</v>
      </c>
      <c r="H102" s="58" t="s">
        <v>11</v>
      </c>
      <c r="I102" s="58" t="s">
        <v>566</v>
      </c>
      <c r="J102" s="57">
        <v>26</v>
      </c>
      <c r="K102" s="57">
        <v>26</v>
      </c>
    </row>
    <row r="103" spans="1:11" ht="25.95" customHeight="1" outlineLevel="1" x14ac:dyDescent="0.3">
      <c r="A103" s="239">
        <v>29</v>
      </c>
      <c r="B103" s="240" t="s">
        <v>538</v>
      </c>
      <c r="C103" s="57" t="s">
        <v>66</v>
      </c>
      <c r="D103" s="58" t="s">
        <v>429</v>
      </c>
      <c r="E103" s="241">
        <v>44568</v>
      </c>
      <c r="F103" s="242" t="s">
        <v>937</v>
      </c>
      <c r="G103" s="245">
        <v>45864</v>
      </c>
      <c r="H103" s="58" t="s">
        <v>64</v>
      </c>
      <c r="I103" s="58" t="s">
        <v>566</v>
      </c>
      <c r="J103" s="57">
        <v>31</v>
      </c>
      <c r="K103" s="57">
        <v>31</v>
      </c>
    </row>
    <row r="104" spans="1:11" ht="25.95" customHeight="1" thickBot="1" x14ac:dyDescent="0.35">
      <c r="A104" s="277"/>
      <c r="B104" s="277" t="s">
        <v>538</v>
      </c>
      <c r="C104" s="277"/>
      <c r="D104" s="277" t="s">
        <v>429</v>
      </c>
      <c r="E104" s="277"/>
      <c r="F104" s="277" t="s">
        <v>937</v>
      </c>
      <c r="G104" s="277"/>
      <c r="H104" s="277"/>
      <c r="I104" s="277"/>
      <c r="J104" s="277"/>
      <c r="K104" s="277">
        <f>SUM(K102:K103)</f>
        <v>57</v>
      </c>
    </row>
    <row r="105" spans="1:11" ht="25.95" customHeight="1" outlineLevel="1" x14ac:dyDescent="0.3">
      <c r="A105" s="239">
        <v>41</v>
      </c>
      <c r="B105" s="240" t="s">
        <v>1418</v>
      </c>
      <c r="C105" s="57" t="s">
        <v>66</v>
      </c>
      <c r="D105" s="58" t="s">
        <v>1748</v>
      </c>
      <c r="E105" s="241">
        <v>44842</v>
      </c>
      <c r="F105" s="242" t="s">
        <v>1379</v>
      </c>
      <c r="G105" s="245">
        <v>45857</v>
      </c>
      <c r="H105" s="58" t="s">
        <v>64</v>
      </c>
      <c r="I105" s="58" t="s">
        <v>730</v>
      </c>
      <c r="J105" s="57">
        <v>44</v>
      </c>
      <c r="K105" s="57">
        <v>44</v>
      </c>
    </row>
    <row r="106" spans="1:11" ht="25.95" customHeight="1" outlineLevel="1" x14ac:dyDescent="0.3">
      <c r="A106" s="239">
        <v>14</v>
      </c>
      <c r="B106" s="240" t="s">
        <v>1418</v>
      </c>
      <c r="C106" s="57" t="s">
        <v>66</v>
      </c>
      <c r="D106" s="267" t="s">
        <v>1748</v>
      </c>
      <c r="E106" s="241">
        <v>44842</v>
      </c>
      <c r="F106" s="242" t="s">
        <v>1379</v>
      </c>
      <c r="G106" s="245">
        <v>45871</v>
      </c>
      <c r="H106" s="58" t="s">
        <v>11</v>
      </c>
      <c r="I106" s="58" t="s">
        <v>1419</v>
      </c>
      <c r="J106" s="57">
        <v>13</v>
      </c>
      <c r="K106" s="57">
        <v>13</v>
      </c>
    </row>
    <row r="107" spans="1:11" ht="25.95" customHeight="1" thickBot="1" x14ac:dyDescent="0.35">
      <c r="A107" s="277"/>
      <c r="B107" s="277" t="s">
        <v>1418</v>
      </c>
      <c r="C107" s="277"/>
      <c r="D107" s="277" t="s">
        <v>1748</v>
      </c>
      <c r="E107" s="277"/>
      <c r="F107" s="277" t="s">
        <v>1379</v>
      </c>
      <c r="G107" s="277"/>
      <c r="H107" s="277"/>
      <c r="I107" s="277"/>
      <c r="J107" s="277"/>
      <c r="K107" s="277">
        <f>SUM(K105:K106)</f>
        <v>57</v>
      </c>
    </row>
    <row r="108" spans="1:11" ht="25.95" customHeight="1" outlineLevel="1" x14ac:dyDescent="0.3">
      <c r="A108" s="239">
        <v>20</v>
      </c>
      <c r="B108" s="240" t="s">
        <v>1529</v>
      </c>
      <c r="C108" s="57" t="s">
        <v>66</v>
      </c>
      <c r="D108" s="58" t="s">
        <v>515</v>
      </c>
      <c r="E108" s="241" t="s">
        <v>499</v>
      </c>
      <c r="F108" s="242" t="s">
        <v>1102</v>
      </c>
      <c r="G108" s="245">
        <v>45928</v>
      </c>
      <c r="H108" s="58" t="s">
        <v>64</v>
      </c>
      <c r="I108" s="58" t="s">
        <v>509</v>
      </c>
      <c r="J108" s="57">
        <v>25</v>
      </c>
      <c r="K108" s="57">
        <v>25</v>
      </c>
    </row>
    <row r="109" spans="1:11" ht="25.95" customHeight="1" outlineLevel="1" x14ac:dyDescent="0.3">
      <c r="A109" s="239">
        <v>23</v>
      </c>
      <c r="B109" s="240" t="s">
        <v>1529</v>
      </c>
      <c r="C109" s="57" t="s">
        <v>66</v>
      </c>
      <c r="D109" s="58" t="s">
        <v>515</v>
      </c>
      <c r="E109" s="241" t="s">
        <v>499</v>
      </c>
      <c r="F109" s="242" t="s">
        <v>1102</v>
      </c>
      <c r="G109" s="245">
        <v>45928</v>
      </c>
      <c r="H109" s="58" t="s">
        <v>11</v>
      </c>
      <c r="I109" s="58" t="s">
        <v>509</v>
      </c>
      <c r="J109" s="57">
        <v>27</v>
      </c>
      <c r="K109" s="57">
        <v>27</v>
      </c>
    </row>
    <row r="110" spans="1:11" ht="25.95" customHeight="1" thickBot="1" x14ac:dyDescent="0.35">
      <c r="A110" s="277"/>
      <c r="B110" s="277" t="s">
        <v>1529</v>
      </c>
      <c r="C110" s="277"/>
      <c r="D110" s="277" t="s">
        <v>515</v>
      </c>
      <c r="E110" s="277"/>
      <c r="F110" s="277" t="s">
        <v>1102</v>
      </c>
      <c r="G110" s="277"/>
      <c r="H110" s="277"/>
      <c r="I110" s="277"/>
      <c r="J110" s="277"/>
      <c r="K110" s="277">
        <f>SUM(K108:K109)</f>
        <v>52</v>
      </c>
    </row>
    <row r="111" spans="1:11" ht="25.5" customHeight="1" outlineLevel="1" x14ac:dyDescent="0.3">
      <c r="A111" s="239">
        <v>32</v>
      </c>
      <c r="B111" s="240" t="s">
        <v>325</v>
      </c>
      <c r="C111" s="57" t="s">
        <v>66</v>
      </c>
      <c r="D111" s="58" t="s">
        <v>819</v>
      </c>
      <c r="E111" s="241">
        <v>44263</v>
      </c>
      <c r="F111" s="242" t="s">
        <v>1475</v>
      </c>
      <c r="G111" s="245">
        <v>45906</v>
      </c>
      <c r="H111" s="58" t="s">
        <v>64</v>
      </c>
      <c r="I111" s="58" t="s">
        <v>1478</v>
      </c>
      <c r="J111" s="57">
        <v>26</v>
      </c>
      <c r="K111" s="57">
        <v>52</v>
      </c>
    </row>
    <row r="112" spans="1:11" ht="25.95" customHeight="1" thickBot="1" x14ac:dyDescent="0.35">
      <c r="A112" s="277"/>
      <c r="B112" s="277" t="s">
        <v>325</v>
      </c>
      <c r="C112" s="277"/>
      <c r="D112" s="277" t="s">
        <v>819</v>
      </c>
      <c r="E112" s="277"/>
      <c r="F112" s="277" t="s">
        <v>1475</v>
      </c>
      <c r="G112" s="277"/>
      <c r="H112" s="277"/>
      <c r="I112" s="277"/>
      <c r="J112" s="277"/>
      <c r="K112" s="277">
        <v>52</v>
      </c>
    </row>
    <row r="113" spans="1:11" ht="25.95" customHeight="1" outlineLevel="1" x14ac:dyDescent="0.3">
      <c r="A113" s="262">
        <v>47</v>
      </c>
      <c r="B113" s="240" t="s">
        <v>1744</v>
      </c>
      <c r="C113" s="58" t="s">
        <v>66</v>
      </c>
      <c r="D113" s="58"/>
      <c r="E113" s="241">
        <v>43819</v>
      </c>
      <c r="F113" s="242" t="s">
        <v>340</v>
      </c>
      <c r="G113" s="264">
        <v>45788</v>
      </c>
      <c r="H113" s="47" t="s">
        <v>64</v>
      </c>
      <c r="I113" s="58" t="s">
        <v>1007</v>
      </c>
      <c r="J113" s="58">
        <v>51</v>
      </c>
      <c r="K113" s="58">
        <v>51</v>
      </c>
    </row>
    <row r="114" spans="1:11" ht="25.95" customHeight="1" thickBot="1" x14ac:dyDescent="0.35">
      <c r="A114" s="277"/>
      <c r="B114" s="277" t="s">
        <v>1744</v>
      </c>
      <c r="C114" s="277"/>
      <c r="D114" s="277"/>
      <c r="E114" s="277"/>
      <c r="F114" s="277" t="s">
        <v>340</v>
      </c>
      <c r="G114" s="277"/>
      <c r="H114" s="277"/>
      <c r="I114" s="277"/>
      <c r="J114" s="277"/>
      <c r="K114" s="277">
        <v>51</v>
      </c>
    </row>
    <row r="115" spans="1:11" ht="25.95" customHeight="1" outlineLevel="1" x14ac:dyDescent="0.3">
      <c r="A115" s="239">
        <v>17</v>
      </c>
      <c r="B115" s="240" t="s">
        <v>1501</v>
      </c>
      <c r="C115" s="57" t="s">
        <v>66</v>
      </c>
      <c r="D115" s="267" t="s">
        <v>1773</v>
      </c>
      <c r="E115" s="241">
        <v>45234</v>
      </c>
      <c r="F115" s="242" t="s">
        <v>1502</v>
      </c>
      <c r="G115" s="245">
        <v>45914</v>
      </c>
      <c r="H115" s="58" t="s">
        <v>64</v>
      </c>
      <c r="I115" s="58" t="s">
        <v>374</v>
      </c>
      <c r="J115" s="57">
        <v>23</v>
      </c>
      <c r="K115" s="57">
        <v>46</v>
      </c>
    </row>
    <row r="116" spans="1:11" ht="25.95" customHeight="1" thickBot="1" x14ac:dyDescent="0.35">
      <c r="A116" s="277"/>
      <c r="B116" s="277" t="s">
        <v>1501</v>
      </c>
      <c r="C116" s="277"/>
      <c r="D116" s="277" t="s">
        <v>1773</v>
      </c>
      <c r="E116" s="277"/>
      <c r="F116" s="277" t="s">
        <v>1502</v>
      </c>
      <c r="G116" s="277"/>
      <c r="H116" s="277"/>
      <c r="I116" s="277"/>
      <c r="J116" s="277"/>
      <c r="K116" s="277">
        <v>46</v>
      </c>
    </row>
    <row r="117" spans="1:11" ht="25.95" customHeight="1" outlineLevel="1" x14ac:dyDescent="0.3">
      <c r="A117" s="239">
        <v>29</v>
      </c>
      <c r="B117" s="240" t="s">
        <v>1701</v>
      </c>
      <c r="C117" s="57" t="s">
        <v>66</v>
      </c>
      <c r="D117" s="58" t="s">
        <v>41</v>
      </c>
      <c r="E117" s="241">
        <v>45281</v>
      </c>
      <c r="F117" s="242" t="s">
        <v>1290</v>
      </c>
      <c r="G117" s="245">
        <v>45885</v>
      </c>
      <c r="H117" s="58" t="s">
        <v>64</v>
      </c>
      <c r="I117" s="58" t="s">
        <v>1434</v>
      </c>
      <c r="J117" s="57">
        <v>43</v>
      </c>
      <c r="K117" s="57">
        <v>43</v>
      </c>
    </row>
    <row r="118" spans="1:11" ht="25.95" customHeight="1" thickBot="1" x14ac:dyDescent="0.35">
      <c r="A118" s="277"/>
      <c r="B118" s="277" t="s">
        <v>1701</v>
      </c>
      <c r="C118" s="277"/>
      <c r="D118" s="277" t="s">
        <v>41</v>
      </c>
      <c r="E118" s="277"/>
      <c r="F118" s="277" t="s">
        <v>1290</v>
      </c>
      <c r="G118" s="277"/>
      <c r="H118" s="277"/>
      <c r="I118" s="277"/>
      <c r="J118" s="277"/>
      <c r="K118" s="277">
        <v>43</v>
      </c>
    </row>
    <row r="119" spans="1:11" ht="25.95" customHeight="1" outlineLevel="1" x14ac:dyDescent="0.3">
      <c r="A119" s="239">
        <v>11</v>
      </c>
      <c r="B119" s="240" t="s">
        <v>1404</v>
      </c>
      <c r="C119" s="57" t="s">
        <v>66</v>
      </c>
      <c r="D119" s="58"/>
      <c r="E119" s="241">
        <v>44985</v>
      </c>
      <c r="F119" s="242">
        <v>6736275</v>
      </c>
      <c r="G119" s="245">
        <v>45808</v>
      </c>
      <c r="H119" s="58" t="s">
        <v>11</v>
      </c>
      <c r="I119" s="58" t="s">
        <v>1618</v>
      </c>
      <c r="J119" s="57">
        <v>11</v>
      </c>
      <c r="K119" s="57">
        <v>11</v>
      </c>
    </row>
    <row r="120" spans="1:11" ht="25.95" customHeight="1" outlineLevel="1" x14ac:dyDescent="0.3">
      <c r="A120" s="239">
        <v>24</v>
      </c>
      <c r="B120" s="240" t="s">
        <v>1404</v>
      </c>
      <c r="C120" s="57" t="s">
        <v>66</v>
      </c>
      <c r="D120" s="58"/>
      <c r="E120" s="241">
        <v>44985</v>
      </c>
      <c r="F120" s="242" t="s">
        <v>1405</v>
      </c>
      <c r="G120" s="245">
        <v>45928</v>
      </c>
      <c r="H120" s="58" t="s">
        <v>11</v>
      </c>
      <c r="I120" s="58" t="s">
        <v>566</v>
      </c>
      <c r="J120" s="57">
        <v>27</v>
      </c>
      <c r="K120" s="57">
        <v>27</v>
      </c>
    </row>
    <row r="121" spans="1:11" ht="25.95" customHeight="1" outlineLevel="1" x14ac:dyDescent="0.3">
      <c r="A121" s="239">
        <v>24</v>
      </c>
      <c r="B121" s="240" t="s">
        <v>1404</v>
      </c>
      <c r="C121" s="57" t="s">
        <v>66</v>
      </c>
      <c r="D121" s="58"/>
      <c r="E121" s="241">
        <v>44985</v>
      </c>
      <c r="F121" s="242" t="s">
        <v>1405</v>
      </c>
      <c r="G121" s="245">
        <v>45864</v>
      </c>
      <c r="H121" s="58" t="s">
        <v>64</v>
      </c>
      <c r="I121" s="58" t="s">
        <v>566</v>
      </c>
      <c r="J121" s="57">
        <v>31</v>
      </c>
      <c r="K121" s="57">
        <v>31</v>
      </c>
    </row>
    <row r="122" spans="1:11" ht="25.95" customHeight="1" thickBot="1" x14ac:dyDescent="0.35">
      <c r="A122" s="277"/>
      <c r="B122" s="277" t="s">
        <v>1404</v>
      </c>
      <c r="C122" s="277"/>
      <c r="D122" s="277"/>
      <c r="E122" s="277"/>
      <c r="F122" s="277" t="s">
        <v>1405</v>
      </c>
      <c r="G122" s="277"/>
      <c r="H122" s="277"/>
      <c r="I122" s="277"/>
      <c r="J122" s="277"/>
      <c r="K122" s="277">
        <f>SUM(K119:K121)</f>
        <v>69</v>
      </c>
    </row>
    <row r="123" spans="1:11" ht="25.95" customHeight="1" outlineLevel="1" x14ac:dyDescent="0.3">
      <c r="A123" s="239" t="s">
        <v>1781</v>
      </c>
      <c r="B123" s="240" t="s">
        <v>1754</v>
      </c>
      <c r="C123" s="57" t="s">
        <v>66</v>
      </c>
      <c r="D123" s="58" t="s">
        <v>1663</v>
      </c>
      <c r="E123" s="241">
        <v>45368</v>
      </c>
      <c r="F123" s="242" t="s">
        <v>1261</v>
      </c>
      <c r="G123" s="245">
        <v>45900</v>
      </c>
      <c r="H123" s="58" t="s">
        <v>11</v>
      </c>
      <c r="I123" s="58" t="s">
        <v>730</v>
      </c>
      <c r="J123" s="57">
        <v>13</v>
      </c>
      <c r="K123" s="57">
        <v>13</v>
      </c>
    </row>
    <row r="124" spans="1:11" ht="25.95" customHeight="1" outlineLevel="1" x14ac:dyDescent="0.3">
      <c r="A124" s="239">
        <v>17</v>
      </c>
      <c r="B124" s="240" t="s">
        <v>1754</v>
      </c>
      <c r="C124" s="57" t="s">
        <v>66</v>
      </c>
      <c r="D124" s="58" t="s">
        <v>1663</v>
      </c>
      <c r="E124" s="241" t="s">
        <v>1528</v>
      </c>
      <c r="F124" s="242" t="s">
        <v>1261</v>
      </c>
      <c r="G124" s="245">
        <v>45928</v>
      </c>
      <c r="H124" s="58" t="s">
        <v>64</v>
      </c>
      <c r="I124" s="58" t="s">
        <v>509</v>
      </c>
      <c r="J124" s="57">
        <v>25</v>
      </c>
      <c r="K124" s="57">
        <v>25</v>
      </c>
    </row>
    <row r="125" spans="1:11" ht="25.95" customHeight="1" thickBot="1" x14ac:dyDescent="0.35">
      <c r="A125" s="277"/>
      <c r="B125" s="277" t="s">
        <v>1260</v>
      </c>
      <c r="C125" s="277"/>
      <c r="D125" s="277" t="s">
        <v>1663</v>
      </c>
      <c r="E125" s="277"/>
      <c r="F125" s="277" t="s">
        <v>1261</v>
      </c>
      <c r="G125" s="277"/>
      <c r="H125" s="277"/>
      <c r="I125" s="277"/>
      <c r="J125" s="277"/>
      <c r="K125" s="277">
        <f>SUM(K123:K124)</f>
        <v>38</v>
      </c>
    </row>
    <row r="126" spans="1:11" ht="25.95" customHeight="1" outlineLevel="1" x14ac:dyDescent="0.3">
      <c r="A126" s="239">
        <v>28</v>
      </c>
      <c r="B126" s="240" t="s">
        <v>1549</v>
      </c>
      <c r="C126" s="57" t="s">
        <v>66</v>
      </c>
      <c r="D126" s="267" t="s">
        <v>1749</v>
      </c>
      <c r="E126" s="241">
        <v>45345</v>
      </c>
      <c r="F126" s="242" t="s">
        <v>1554</v>
      </c>
      <c r="G126" s="245">
        <v>45941</v>
      </c>
      <c r="H126" s="58" t="s">
        <v>64</v>
      </c>
      <c r="I126" s="58" t="s">
        <v>1563</v>
      </c>
      <c r="J126" s="57">
        <v>36</v>
      </c>
      <c r="K126" s="57">
        <v>36</v>
      </c>
    </row>
    <row r="127" spans="1:11" ht="25.95" customHeight="1" thickBot="1" x14ac:dyDescent="0.35">
      <c r="A127" s="277"/>
      <c r="B127" s="277" t="s">
        <v>1549</v>
      </c>
      <c r="C127" s="277"/>
      <c r="D127" s="277" t="s">
        <v>1749</v>
      </c>
      <c r="E127" s="277"/>
      <c r="F127" s="277" t="s">
        <v>1554</v>
      </c>
      <c r="G127" s="277"/>
      <c r="H127" s="277"/>
      <c r="I127" s="277"/>
      <c r="J127" s="277"/>
      <c r="K127" s="277">
        <v>36</v>
      </c>
    </row>
    <row r="128" spans="1:11" ht="25.95" customHeight="1" outlineLevel="1" x14ac:dyDescent="0.3">
      <c r="A128" s="262">
        <v>24</v>
      </c>
      <c r="B128" s="240" t="s">
        <v>1750</v>
      </c>
      <c r="C128" s="58" t="s">
        <v>66</v>
      </c>
      <c r="D128" s="267" t="s">
        <v>1746</v>
      </c>
      <c r="E128" s="241">
        <v>44962</v>
      </c>
      <c r="F128" s="242">
        <v>6736732</v>
      </c>
      <c r="G128" s="264">
        <v>45675</v>
      </c>
      <c r="H128" s="47" t="s">
        <v>64</v>
      </c>
      <c r="I128" s="58" t="s">
        <v>566</v>
      </c>
      <c r="J128" s="58">
        <v>36</v>
      </c>
      <c r="K128" s="58">
        <v>36</v>
      </c>
    </row>
    <row r="129" spans="1:11" ht="25.95" customHeight="1" thickBot="1" x14ac:dyDescent="0.35">
      <c r="A129" s="277"/>
      <c r="B129" s="277" t="s">
        <v>1750</v>
      </c>
      <c r="C129" s="277"/>
      <c r="D129" s="277" t="s">
        <v>1746</v>
      </c>
      <c r="E129" s="277"/>
      <c r="F129" s="277">
        <v>6736732</v>
      </c>
      <c r="G129" s="277"/>
      <c r="H129" s="277"/>
      <c r="I129" s="277"/>
      <c r="J129" s="277"/>
      <c r="K129" s="277">
        <v>36</v>
      </c>
    </row>
    <row r="130" spans="1:11" ht="25.95" customHeight="1" outlineLevel="1" x14ac:dyDescent="0.3">
      <c r="A130" s="262">
        <v>33</v>
      </c>
      <c r="B130" s="240" t="s">
        <v>1633</v>
      </c>
      <c r="C130" s="58" t="s">
        <v>66</v>
      </c>
      <c r="D130" s="58" t="s">
        <v>429</v>
      </c>
      <c r="E130" s="241">
        <v>44290</v>
      </c>
      <c r="F130" s="242">
        <v>6222918</v>
      </c>
      <c r="G130" s="264">
        <v>45675</v>
      </c>
      <c r="H130" s="47" t="s">
        <v>64</v>
      </c>
      <c r="I130" s="58" t="s">
        <v>566</v>
      </c>
      <c r="J130" s="58">
        <v>36</v>
      </c>
      <c r="K130" s="58">
        <v>36</v>
      </c>
    </row>
    <row r="131" spans="1:11" ht="25.5" customHeight="1" thickBot="1" x14ac:dyDescent="0.35">
      <c r="A131" s="277"/>
      <c r="B131" s="277" t="s">
        <v>1633</v>
      </c>
      <c r="C131" s="277"/>
      <c r="D131" s="277" t="s">
        <v>429</v>
      </c>
      <c r="E131" s="277"/>
      <c r="F131" s="277">
        <v>6222918</v>
      </c>
      <c r="G131" s="277"/>
      <c r="H131" s="277"/>
      <c r="I131" s="277"/>
      <c r="J131" s="277"/>
      <c r="K131" s="277">
        <v>36</v>
      </c>
    </row>
    <row r="132" spans="1:11" ht="25.95" customHeight="1" outlineLevel="1" x14ac:dyDescent="0.3">
      <c r="A132" s="239">
        <v>31</v>
      </c>
      <c r="B132" s="240" t="s">
        <v>1550</v>
      </c>
      <c r="C132" s="57" t="s">
        <v>66</v>
      </c>
      <c r="D132" s="58" t="s">
        <v>70</v>
      </c>
      <c r="E132" s="241">
        <v>45031</v>
      </c>
      <c r="F132" s="242" t="s">
        <v>1555</v>
      </c>
      <c r="G132" s="245">
        <v>45941</v>
      </c>
      <c r="H132" s="58" t="s">
        <v>64</v>
      </c>
      <c r="I132" s="58" t="s">
        <v>1563</v>
      </c>
      <c r="J132" s="57">
        <v>36</v>
      </c>
      <c r="K132" s="57">
        <v>36</v>
      </c>
    </row>
    <row r="133" spans="1:11" ht="25.5" customHeight="1" thickBot="1" x14ac:dyDescent="0.35">
      <c r="A133" s="277"/>
      <c r="B133" s="277" t="s">
        <v>1550</v>
      </c>
      <c r="C133" s="277"/>
      <c r="D133" s="277" t="s">
        <v>70</v>
      </c>
      <c r="E133" s="277"/>
      <c r="F133" s="277" t="s">
        <v>1555</v>
      </c>
      <c r="G133" s="277"/>
      <c r="H133" s="277"/>
      <c r="I133" s="277"/>
      <c r="J133" s="277"/>
      <c r="K133" s="277">
        <v>36</v>
      </c>
    </row>
    <row r="134" spans="1:11" ht="25.95" customHeight="1" outlineLevel="1" x14ac:dyDescent="0.3">
      <c r="A134" s="239">
        <v>28</v>
      </c>
      <c r="B134" s="240" t="s">
        <v>1734</v>
      </c>
      <c r="C134" s="57" t="s">
        <v>66</v>
      </c>
      <c r="D134" s="58" t="s">
        <v>117</v>
      </c>
      <c r="E134" s="241">
        <v>44993</v>
      </c>
      <c r="F134" s="242" t="s">
        <v>1571</v>
      </c>
      <c r="G134" s="245">
        <v>45942</v>
      </c>
      <c r="H134" s="58" t="s">
        <v>64</v>
      </c>
      <c r="I134" s="58" t="s">
        <v>1563</v>
      </c>
      <c r="J134" s="57">
        <v>34</v>
      </c>
      <c r="K134" s="57">
        <v>34</v>
      </c>
    </row>
    <row r="135" spans="1:11" ht="25.5" customHeight="1" thickBot="1" x14ac:dyDescent="0.35">
      <c r="A135" s="277"/>
      <c r="B135" s="277" t="s">
        <v>1734</v>
      </c>
      <c r="C135" s="277"/>
      <c r="D135" s="277" t="s">
        <v>117</v>
      </c>
      <c r="E135" s="277"/>
      <c r="F135" s="277" t="s">
        <v>1571</v>
      </c>
      <c r="G135" s="277"/>
      <c r="H135" s="277"/>
      <c r="I135" s="277"/>
      <c r="J135" s="277"/>
      <c r="K135" s="277">
        <v>34</v>
      </c>
    </row>
    <row r="136" spans="1:11" ht="25.95" customHeight="1" outlineLevel="1" x14ac:dyDescent="0.3">
      <c r="A136" s="239">
        <v>25</v>
      </c>
      <c r="B136" s="240" t="s">
        <v>1468</v>
      </c>
      <c r="C136" s="57" t="s">
        <v>66</v>
      </c>
      <c r="D136" s="267" t="s">
        <v>1772</v>
      </c>
      <c r="E136" s="241">
        <v>45227</v>
      </c>
      <c r="F136" s="242" t="s">
        <v>1469</v>
      </c>
      <c r="G136" s="245">
        <v>45906</v>
      </c>
      <c r="H136" s="58" t="s">
        <v>64</v>
      </c>
      <c r="I136" s="58" t="s">
        <v>1478</v>
      </c>
      <c r="J136" s="57">
        <v>26</v>
      </c>
      <c r="K136" s="57">
        <v>26</v>
      </c>
    </row>
    <row r="137" spans="1:11" ht="25.95" customHeight="1" outlineLevel="1" x14ac:dyDescent="0.3">
      <c r="A137" s="239">
        <v>9</v>
      </c>
      <c r="B137" s="240" t="s">
        <v>1468</v>
      </c>
      <c r="C137" s="57" t="s">
        <v>66</v>
      </c>
      <c r="D137" s="267" t="s">
        <v>1772</v>
      </c>
      <c r="E137" s="241">
        <v>45227</v>
      </c>
      <c r="F137" s="242" t="s">
        <v>1576</v>
      </c>
      <c r="G137" s="245">
        <v>45942</v>
      </c>
      <c r="H137" s="58" t="s">
        <v>11</v>
      </c>
      <c r="I137" s="58" t="s">
        <v>1126</v>
      </c>
      <c r="J137" s="57">
        <v>8</v>
      </c>
      <c r="K137" s="57">
        <v>8</v>
      </c>
    </row>
    <row r="138" spans="1:11" ht="25.5" customHeight="1" thickBot="1" x14ac:dyDescent="0.35">
      <c r="A138" s="277"/>
      <c r="B138" s="277" t="s">
        <v>1468</v>
      </c>
      <c r="C138" s="277"/>
      <c r="D138" s="277" t="s">
        <v>1772</v>
      </c>
      <c r="E138" s="277"/>
      <c r="F138" s="277" t="s">
        <v>1576</v>
      </c>
      <c r="G138" s="277"/>
      <c r="H138" s="277"/>
      <c r="I138" s="277"/>
      <c r="J138" s="277"/>
      <c r="K138" s="277">
        <f>SUM(K136:K137)</f>
        <v>34</v>
      </c>
    </row>
    <row r="139" spans="1:11" ht="25.95" customHeight="1" outlineLevel="1" x14ac:dyDescent="0.3">
      <c r="A139" s="239">
        <v>23</v>
      </c>
      <c r="B139" s="240" t="s">
        <v>1568</v>
      </c>
      <c r="C139" s="57" t="s">
        <v>66</v>
      </c>
      <c r="D139" s="58" t="s">
        <v>266</v>
      </c>
      <c r="E139" s="241">
        <v>45274</v>
      </c>
      <c r="F139" s="242" t="s">
        <v>1569</v>
      </c>
      <c r="G139" s="245">
        <v>45942</v>
      </c>
      <c r="H139" s="58" t="s">
        <v>64</v>
      </c>
      <c r="I139" s="58" t="s">
        <v>1563</v>
      </c>
      <c r="J139" s="57">
        <v>34</v>
      </c>
      <c r="K139" s="57">
        <v>34</v>
      </c>
    </row>
    <row r="140" spans="1:11" ht="25.5" customHeight="1" thickBot="1" x14ac:dyDescent="0.35">
      <c r="A140" s="277"/>
      <c r="B140" s="277" t="s">
        <v>1568</v>
      </c>
      <c r="C140" s="277"/>
      <c r="D140" s="277" t="s">
        <v>266</v>
      </c>
      <c r="E140" s="277"/>
      <c r="F140" s="277" t="s">
        <v>1569</v>
      </c>
      <c r="G140" s="277"/>
      <c r="H140" s="277"/>
      <c r="I140" s="277"/>
      <c r="J140" s="277"/>
      <c r="K140" s="277">
        <v>34</v>
      </c>
    </row>
    <row r="141" spans="1:11" ht="25.95" customHeight="1" outlineLevel="1" x14ac:dyDescent="0.3">
      <c r="A141" s="262">
        <v>13</v>
      </c>
      <c r="B141" s="240" t="s">
        <v>1491</v>
      </c>
      <c r="C141" s="58" t="s">
        <v>66</v>
      </c>
      <c r="D141" s="58" t="s">
        <v>1182</v>
      </c>
      <c r="E141" s="241">
        <v>44850</v>
      </c>
      <c r="F141" s="242" t="s">
        <v>1492</v>
      </c>
      <c r="G141" s="264">
        <v>45703</v>
      </c>
      <c r="H141" s="47" t="s">
        <v>11</v>
      </c>
      <c r="I141" s="58" t="s">
        <v>988</v>
      </c>
      <c r="J141" s="58">
        <v>13</v>
      </c>
      <c r="K141" s="58">
        <v>13</v>
      </c>
    </row>
    <row r="142" spans="1:11" ht="25.95" customHeight="1" outlineLevel="1" x14ac:dyDescent="0.3">
      <c r="A142" s="239">
        <v>19</v>
      </c>
      <c r="B142" s="240" t="s">
        <v>1491</v>
      </c>
      <c r="C142" s="57" t="s">
        <v>66</v>
      </c>
      <c r="D142" s="58" t="s">
        <v>1182</v>
      </c>
      <c r="E142" s="241">
        <v>44850</v>
      </c>
      <c r="F142" s="242" t="s">
        <v>1492</v>
      </c>
      <c r="G142" s="245">
        <v>45913</v>
      </c>
      <c r="H142" s="58" t="s">
        <v>11</v>
      </c>
      <c r="I142" s="58" t="s">
        <v>988</v>
      </c>
      <c r="J142" s="57">
        <v>19</v>
      </c>
      <c r="K142" s="57">
        <v>19</v>
      </c>
    </row>
    <row r="143" spans="1:11" ht="25.5" customHeight="1" thickBot="1" x14ac:dyDescent="0.35">
      <c r="A143" s="277"/>
      <c r="B143" s="277" t="s">
        <v>1491</v>
      </c>
      <c r="C143" s="277"/>
      <c r="D143" s="277" t="s">
        <v>1182</v>
      </c>
      <c r="E143" s="277"/>
      <c r="F143" s="277" t="s">
        <v>1492</v>
      </c>
      <c r="G143" s="277"/>
      <c r="H143" s="277"/>
      <c r="I143" s="277"/>
      <c r="J143" s="277"/>
      <c r="K143" s="277">
        <f>SUM(K141:K142)</f>
        <v>32</v>
      </c>
    </row>
    <row r="144" spans="1:11" ht="25.95" customHeight="1" outlineLevel="1" x14ac:dyDescent="0.3">
      <c r="A144" s="239">
        <v>21</v>
      </c>
      <c r="B144" s="240" t="s">
        <v>1313</v>
      </c>
      <c r="C144" s="57" t="s">
        <v>66</v>
      </c>
      <c r="D144" s="267" t="s">
        <v>1717</v>
      </c>
      <c r="E144" s="241">
        <v>45460</v>
      </c>
      <c r="F144" s="242" t="s">
        <v>1314</v>
      </c>
      <c r="G144" s="245">
        <v>46003</v>
      </c>
      <c r="H144" s="58" t="s">
        <v>64</v>
      </c>
      <c r="I144" s="58" t="s">
        <v>566</v>
      </c>
      <c r="J144" s="57">
        <v>29</v>
      </c>
      <c r="K144" s="57">
        <v>29</v>
      </c>
    </row>
    <row r="145" spans="1:11" ht="25.5" customHeight="1" thickBot="1" x14ac:dyDescent="0.35">
      <c r="A145" s="277"/>
      <c r="B145" s="277" t="s">
        <v>1313</v>
      </c>
      <c r="C145" s="277"/>
      <c r="D145" s="277" t="s">
        <v>1717</v>
      </c>
      <c r="E145" s="277"/>
      <c r="F145" s="277" t="s">
        <v>1314</v>
      </c>
      <c r="G145" s="277"/>
      <c r="H145" s="277"/>
      <c r="I145" s="277"/>
      <c r="J145" s="277"/>
      <c r="K145" s="277">
        <v>29</v>
      </c>
    </row>
    <row r="146" spans="1:11" ht="25.95" customHeight="1" outlineLevel="1" x14ac:dyDescent="0.3">
      <c r="A146" s="239">
        <v>24</v>
      </c>
      <c r="B146" s="240" t="s">
        <v>1597</v>
      </c>
      <c r="C146" s="57" t="s">
        <v>66</v>
      </c>
      <c r="D146" s="58"/>
      <c r="E146" s="241">
        <v>45239</v>
      </c>
      <c r="F146" s="242" t="s">
        <v>1598</v>
      </c>
      <c r="G146" s="245">
        <v>46003</v>
      </c>
      <c r="H146" s="58" t="s">
        <v>64</v>
      </c>
      <c r="I146" s="58" t="s">
        <v>566</v>
      </c>
      <c r="J146" s="57">
        <v>29</v>
      </c>
      <c r="K146" s="57">
        <v>29</v>
      </c>
    </row>
    <row r="147" spans="1:11" ht="25.5" customHeight="1" thickBot="1" x14ac:dyDescent="0.35">
      <c r="A147" s="277"/>
      <c r="B147" s="277" t="s">
        <v>1597</v>
      </c>
      <c r="C147" s="277"/>
      <c r="D147" s="277"/>
      <c r="E147" s="277"/>
      <c r="F147" s="277" t="s">
        <v>1598</v>
      </c>
      <c r="G147" s="277"/>
      <c r="H147" s="277"/>
      <c r="I147" s="277"/>
      <c r="J147" s="277"/>
      <c r="K147" s="277">
        <v>29</v>
      </c>
    </row>
    <row r="148" spans="1:11" ht="25.95" customHeight="1" outlineLevel="1" x14ac:dyDescent="0.3">
      <c r="A148" s="239">
        <v>30</v>
      </c>
      <c r="B148" s="240" t="s">
        <v>1599</v>
      </c>
      <c r="C148" s="57" t="s">
        <v>66</v>
      </c>
      <c r="D148" s="267" t="s">
        <v>1219</v>
      </c>
      <c r="E148" s="241">
        <v>44979</v>
      </c>
      <c r="F148" s="242" t="s">
        <v>1600</v>
      </c>
      <c r="G148" s="245">
        <v>46003</v>
      </c>
      <c r="H148" s="58" t="s">
        <v>64</v>
      </c>
      <c r="I148" s="58" t="s">
        <v>566</v>
      </c>
      <c r="J148" s="57">
        <v>29</v>
      </c>
      <c r="K148" s="57">
        <v>29</v>
      </c>
    </row>
    <row r="149" spans="1:11" ht="25.5" customHeight="1" thickBot="1" x14ac:dyDescent="0.35">
      <c r="A149" s="277"/>
      <c r="B149" s="277" t="s">
        <v>1599</v>
      </c>
      <c r="C149" s="277"/>
      <c r="D149" s="277" t="s">
        <v>1219</v>
      </c>
      <c r="E149" s="277"/>
      <c r="F149" s="277" t="s">
        <v>1600</v>
      </c>
      <c r="G149" s="277"/>
      <c r="H149" s="277"/>
      <c r="I149" s="277"/>
      <c r="J149" s="277"/>
      <c r="K149" s="277">
        <v>29</v>
      </c>
    </row>
    <row r="150" spans="1:11" ht="25.95" customHeight="1" outlineLevel="1" x14ac:dyDescent="0.3">
      <c r="A150" s="239">
        <v>28</v>
      </c>
      <c r="B150" s="240" t="s">
        <v>1470</v>
      </c>
      <c r="C150" s="57" t="s">
        <v>66</v>
      </c>
      <c r="D150" s="58"/>
      <c r="E150" s="241">
        <v>44256</v>
      </c>
      <c r="F150" s="242" t="s">
        <v>1471</v>
      </c>
      <c r="G150" s="245">
        <v>45906</v>
      </c>
      <c r="H150" s="58" t="s">
        <v>64</v>
      </c>
      <c r="I150" s="58" t="s">
        <v>1478</v>
      </c>
      <c r="J150" s="57">
        <v>26</v>
      </c>
      <c r="K150" s="57">
        <v>26</v>
      </c>
    </row>
    <row r="151" spans="1:11" ht="25.5" customHeight="1" thickBot="1" x14ac:dyDescent="0.35">
      <c r="A151" s="277"/>
      <c r="B151" s="277" t="s">
        <v>1470</v>
      </c>
      <c r="C151" s="277"/>
      <c r="D151" s="277"/>
      <c r="E151" s="277"/>
      <c r="F151" s="277" t="s">
        <v>1471</v>
      </c>
      <c r="G151" s="277"/>
      <c r="H151" s="277"/>
      <c r="I151" s="277"/>
      <c r="J151" s="277"/>
      <c r="K151" s="277">
        <v>26</v>
      </c>
    </row>
    <row r="152" spans="1:11" ht="25.95" customHeight="1" outlineLevel="1" x14ac:dyDescent="0.3">
      <c r="A152" s="262">
        <v>22</v>
      </c>
      <c r="B152" s="240" t="s">
        <v>1677</v>
      </c>
      <c r="C152" s="58" t="s">
        <v>66</v>
      </c>
      <c r="D152" s="267" t="s">
        <v>1717</v>
      </c>
      <c r="E152" s="241">
        <v>44517</v>
      </c>
      <c r="F152" s="242" t="s">
        <v>1678</v>
      </c>
      <c r="G152" s="264">
        <v>45787</v>
      </c>
      <c r="H152" s="47" t="s">
        <v>11</v>
      </c>
      <c r="I152" s="58" t="s">
        <v>566</v>
      </c>
      <c r="J152" s="58">
        <v>24</v>
      </c>
      <c r="K152" s="58">
        <v>24</v>
      </c>
    </row>
    <row r="153" spans="1:11" ht="25.5" customHeight="1" thickBot="1" x14ac:dyDescent="0.35">
      <c r="A153" s="277"/>
      <c r="B153" s="277" t="s">
        <v>1677</v>
      </c>
      <c r="C153" s="277"/>
      <c r="D153" s="277" t="s">
        <v>1717</v>
      </c>
      <c r="E153" s="277"/>
      <c r="F153" s="277" t="s">
        <v>1678</v>
      </c>
      <c r="G153" s="277"/>
      <c r="H153" s="277"/>
      <c r="I153" s="277"/>
      <c r="J153" s="277"/>
      <c r="K153" s="277">
        <v>24</v>
      </c>
    </row>
    <row r="154" spans="1:11" ht="25.95" customHeight="1" outlineLevel="1" x14ac:dyDescent="0.3">
      <c r="A154" s="239">
        <v>22</v>
      </c>
      <c r="B154" s="240" t="s">
        <v>359</v>
      </c>
      <c r="C154" s="57" t="s">
        <v>66</v>
      </c>
      <c r="D154" s="58" t="s">
        <v>72</v>
      </c>
      <c r="E154" s="241">
        <v>44107</v>
      </c>
      <c r="F154" s="242" t="s">
        <v>370</v>
      </c>
      <c r="G154" s="245">
        <v>45914</v>
      </c>
      <c r="H154" s="58" t="s">
        <v>64</v>
      </c>
      <c r="I154" s="58" t="s">
        <v>374</v>
      </c>
      <c r="J154" s="57">
        <v>23</v>
      </c>
      <c r="K154" s="57">
        <v>23</v>
      </c>
    </row>
    <row r="155" spans="1:11" ht="25.5" customHeight="1" thickBot="1" x14ac:dyDescent="0.35">
      <c r="A155" s="277"/>
      <c r="B155" s="277" t="s">
        <v>359</v>
      </c>
      <c r="C155" s="277"/>
      <c r="D155" s="277" t="s">
        <v>72</v>
      </c>
      <c r="E155" s="277"/>
      <c r="F155" s="277" t="s">
        <v>370</v>
      </c>
      <c r="G155" s="277"/>
      <c r="H155" s="277"/>
      <c r="I155" s="277"/>
      <c r="J155" s="277"/>
      <c r="K155" s="277">
        <v>23</v>
      </c>
    </row>
    <row r="156" spans="1:11" ht="25.95" customHeight="1" outlineLevel="1" x14ac:dyDescent="0.3">
      <c r="A156" s="239">
        <v>23</v>
      </c>
      <c r="B156" s="240" t="s">
        <v>1504</v>
      </c>
      <c r="C156" s="57" t="s">
        <v>66</v>
      </c>
      <c r="D156" s="267" t="s">
        <v>1770</v>
      </c>
      <c r="E156" s="241">
        <v>44624</v>
      </c>
      <c r="F156" s="242" t="s">
        <v>1505</v>
      </c>
      <c r="G156" s="245">
        <v>45914</v>
      </c>
      <c r="H156" s="58" t="s">
        <v>64</v>
      </c>
      <c r="I156" s="58" t="s">
        <v>374</v>
      </c>
      <c r="J156" s="57">
        <v>23</v>
      </c>
      <c r="K156" s="57">
        <v>23</v>
      </c>
    </row>
    <row r="157" spans="1:11" ht="25.5" customHeight="1" thickBot="1" x14ac:dyDescent="0.35">
      <c r="A157" s="277"/>
      <c r="B157" s="277" t="s">
        <v>1504</v>
      </c>
      <c r="C157" s="277"/>
      <c r="D157" s="277" t="s">
        <v>1770</v>
      </c>
      <c r="E157" s="277"/>
      <c r="F157" s="277" t="s">
        <v>1505</v>
      </c>
      <c r="G157" s="277"/>
      <c r="H157" s="277"/>
      <c r="I157" s="277"/>
      <c r="J157" s="277"/>
      <c r="K157" s="277">
        <v>23</v>
      </c>
    </row>
    <row r="158" spans="1:11" ht="25.95" customHeight="1" outlineLevel="1" x14ac:dyDescent="0.3">
      <c r="A158" s="239">
        <v>19</v>
      </c>
      <c r="B158" s="240" t="s">
        <v>299</v>
      </c>
      <c r="C158" s="57" t="s">
        <v>66</v>
      </c>
      <c r="D158" s="58" t="s">
        <v>266</v>
      </c>
      <c r="E158" s="241">
        <v>43487</v>
      </c>
      <c r="F158" s="242" t="s">
        <v>1011</v>
      </c>
      <c r="G158" s="245">
        <v>45921</v>
      </c>
      <c r="H158" s="58" t="s">
        <v>11</v>
      </c>
      <c r="I158" s="58" t="s">
        <v>318</v>
      </c>
      <c r="J158" s="57">
        <v>20</v>
      </c>
      <c r="K158" s="57">
        <v>20</v>
      </c>
    </row>
    <row r="159" spans="1:11" ht="25.5" customHeight="1" thickBot="1" x14ac:dyDescent="0.35">
      <c r="A159" s="277"/>
      <c r="B159" s="277" t="s">
        <v>299</v>
      </c>
      <c r="C159" s="277"/>
      <c r="D159" s="277" t="s">
        <v>266</v>
      </c>
      <c r="E159" s="277"/>
      <c r="F159" s="277" t="s">
        <v>1011</v>
      </c>
      <c r="G159" s="277"/>
      <c r="H159" s="277"/>
      <c r="I159" s="277"/>
      <c r="J159" s="277"/>
      <c r="K159" s="277">
        <v>20</v>
      </c>
    </row>
    <row r="160" spans="1:11" ht="25.95" customHeight="1" outlineLevel="1" x14ac:dyDescent="0.3">
      <c r="A160" s="262">
        <v>14</v>
      </c>
      <c r="B160" s="240" t="s">
        <v>1682</v>
      </c>
      <c r="C160" s="58" t="s">
        <v>66</v>
      </c>
      <c r="D160" s="58" t="s">
        <v>44</v>
      </c>
      <c r="E160" s="241">
        <v>44844</v>
      </c>
      <c r="F160" s="242" t="s">
        <v>1683</v>
      </c>
      <c r="G160" s="264">
        <v>45794</v>
      </c>
      <c r="H160" s="47" t="s">
        <v>11</v>
      </c>
      <c r="I160" s="58" t="s">
        <v>1685</v>
      </c>
      <c r="J160" s="58">
        <v>19</v>
      </c>
      <c r="K160" s="58">
        <v>19</v>
      </c>
    </row>
    <row r="161" spans="1:11" ht="25.5" customHeight="1" thickBot="1" x14ac:dyDescent="0.35">
      <c r="A161" s="277"/>
      <c r="B161" s="277" t="s">
        <v>1682</v>
      </c>
      <c r="C161" s="277"/>
      <c r="D161" s="277" t="s">
        <v>44</v>
      </c>
      <c r="E161" s="277"/>
      <c r="F161" s="277" t="s">
        <v>1683</v>
      </c>
      <c r="G161" s="277"/>
      <c r="H161" s="277"/>
      <c r="I161" s="277"/>
      <c r="J161" s="277"/>
      <c r="K161" s="277">
        <v>19</v>
      </c>
    </row>
    <row r="162" spans="1:11" ht="25.95" customHeight="1" outlineLevel="1" x14ac:dyDescent="0.3">
      <c r="A162" s="239">
        <v>14</v>
      </c>
      <c r="B162" s="240" t="s">
        <v>1737</v>
      </c>
      <c r="C162" s="57" t="s">
        <v>66</v>
      </c>
      <c r="D162" s="58" t="s">
        <v>124</v>
      </c>
      <c r="E162" s="241">
        <v>44272</v>
      </c>
      <c r="F162" s="243">
        <v>6414921</v>
      </c>
      <c r="G162" s="245">
        <v>45963</v>
      </c>
      <c r="H162" s="58" t="s">
        <v>11</v>
      </c>
      <c r="I162" s="58" t="s">
        <v>1608</v>
      </c>
      <c r="J162" s="57">
        <v>19</v>
      </c>
      <c r="K162" s="57">
        <v>19</v>
      </c>
    </row>
    <row r="163" spans="1:11" ht="25.5" customHeight="1" thickBot="1" x14ac:dyDescent="0.35">
      <c r="A163" s="277"/>
      <c r="B163" s="277" t="s">
        <v>1737</v>
      </c>
      <c r="C163" s="277"/>
      <c r="D163" s="277" t="s">
        <v>124</v>
      </c>
      <c r="E163" s="277"/>
      <c r="F163" s="277">
        <v>6414921</v>
      </c>
      <c r="G163" s="277"/>
      <c r="H163" s="277"/>
      <c r="I163" s="277"/>
      <c r="J163" s="277"/>
      <c r="K163" s="277">
        <v>19</v>
      </c>
    </row>
    <row r="164" spans="1:11" ht="25.95" customHeight="1" outlineLevel="1" x14ac:dyDescent="0.3">
      <c r="A164" s="262">
        <v>16</v>
      </c>
      <c r="B164" s="240" t="s">
        <v>1657</v>
      </c>
      <c r="C164" s="58" t="s">
        <v>66</v>
      </c>
      <c r="D164" s="58" t="s">
        <v>44</v>
      </c>
      <c r="E164" s="241" t="s">
        <v>1658</v>
      </c>
      <c r="F164" s="242">
        <v>6669617</v>
      </c>
      <c r="G164" s="264">
        <v>45724</v>
      </c>
      <c r="H164" s="47" t="s">
        <v>11</v>
      </c>
      <c r="I164" s="58" t="s">
        <v>426</v>
      </c>
      <c r="J164" s="58">
        <v>14</v>
      </c>
      <c r="K164" s="58">
        <v>14</v>
      </c>
    </row>
    <row r="165" spans="1:11" ht="25.5" customHeight="1" thickBot="1" x14ac:dyDescent="0.35">
      <c r="A165" s="277"/>
      <c r="B165" s="277" t="s">
        <v>1657</v>
      </c>
      <c r="C165" s="277"/>
      <c r="D165" s="277" t="s">
        <v>44</v>
      </c>
      <c r="E165" s="277"/>
      <c r="F165" s="277">
        <v>6669617</v>
      </c>
      <c r="G165" s="277"/>
      <c r="H165" s="277"/>
      <c r="I165" s="277"/>
      <c r="J165" s="277"/>
      <c r="K165" s="277">
        <v>14</v>
      </c>
    </row>
    <row r="166" spans="1:11" ht="25.95" customHeight="1" outlineLevel="1" x14ac:dyDescent="0.3">
      <c r="A166" s="239">
        <v>13</v>
      </c>
      <c r="B166" s="240" t="s">
        <v>1718</v>
      </c>
      <c r="C166" s="57" t="s">
        <v>66</v>
      </c>
      <c r="D166" s="58" t="s">
        <v>40</v>
      </c>
      <c r="E166" s="241">
        <v>44844</v>
      </c>
      <c r="F166" s="242" t="s">
        <v>1413</v>
      </c>
      <c r="G166" s="245">
        <v>45864</v>
      </c>
      <c r="H166" s="58" t="s">
        <v>11</v>
      </c>
      <c r="I166" s="58" t="s">
        <v>766</v>
      </c>
      <c r="J166" s="57">
        <v>14</v>
      </c>
      <c r="K166" s="57">
        <v>14</v>
      </c>
    </row>
    <row r="167" spans="1:11" ht="25.5" customHeight="1" thickBot="1" x14ac:dyDescent="0.35">
      <c r="A167" s="277"/>
      <c r="B167" s="277" t="s">
        <v>1718</v>
      </c>
      <c r="C167" s="277"/>
      <c r="D167" s="277" t="s">
        <v>40</v>
      </c>
      <c r="E167" s="277"/>
      <c r="F167" s="277" t="s">
        <v>1413</v>
      </c>
      <c r="G167" s="277"/>
      <c r="H167" s="277"/>
      <c r="I167" s="277"/>
      <c r="J167" s="277"/>
      <c r="K167" s="277">
        <v>14</v>
      </c>
    </row>
    <row r="168" spans="1:11" ht="25.95" customHeight="1" outlineLevel="1" x14ac:dyDescent="0.3">
      <c r="A168" s="239">
        <v>8</v>
      </c>
      <c r="B168" s="240" t="s">
        <v>1724</v>
      </c>
      <c r="C168" s="57" t="s">
        <v>66</v>
      </c>
      <c r="D168" s="58" t="s">
        <v>70</v>
      </c>
      <c r="E168" s="241">
        <v>44176</v>
      </c>
      <c r="F168" s="242" t="s">
        <v>1485</v>
      </c>
      <c r="G168" s="245">
        <v>45899</v>
      </c>
      <c r="H168" s="58" t="s">
        <v>11</v>
      </c>
      <c r="I168" s="58" t="s">
        <v>1486</v>
      </c>
      <c r="J168" s="57">
        <v>8</v>
      </c>
      <c r="K168" s="57">
        <v>8</v>
      </c>
    </row>
    <row r="169" spans="1:11" ht="25.5" customHeight="1" thickBot="1" x14ac:dyDescent="0.35">
      <c r="A169" s="277"/>
      <c r="B169" s="277" t="s">
        <v>1724</v>
      </c>
      <c r="C169" s="277"/>
      <c r="D169" s="277" t="s">
        <v>70</v>
      </c>
      <c r="E169" s="277"/>
      <c r="F169" s="277" t="s">
        <v>1485</v>
      </c>
      <c r="G169" s="277"/>
      <c r="H169" s="277"/>
      <c r="I169" s="277"/>
      <c r="J169" s="277"/>
      <c r="K169" s="277">
        <v>8</v>
      </c>
    </row>
  </sheetData>
  <autoFilter ref="A1:K169" xr:uid="{BABA7138-8F1C-4DCB-8C94-BFD6F3042E5E}"/>
  <conditionalFormatting sqref="K1">
    <cfRule type="cellIs" dxfId="5" priority="1" operator="greaterThan">
      <formula>0</formula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32E871-DDC7-4B57-817A-10DC24D85567}">
  <dimension ref="A1:B58"/>
  <sheetViews>
    <sheetView workbookViewId="0">
      <selection activeCell="A58" sqref="A58"/>
    </sheetView>
  </sheetViews>
  <sheetFormatPr defaultRowHeight="14.4" x14ac:dyDescent="0.3"/>
  <cols>
    <col min="1" max="1" width="42.33203125" customWidth="1"/>
  </cols>
  <sheetData>
    <row r="1" spans="1:2" x14ac:dyDescent="0.3">
      <c r="A1" s="248" t="s">
        <v>74</v>
      </c>
      <c r="B1">
        <v>653</v>
      </c>
    </row>
    <row r="2" spans="1:2" x14ac:dyDescent="0.3">
      <c r="A2" s="248" t="s">
        <v>775</v>
      </c>
      <c r="B2">
        <v>412</v>
      </c>
    </row>
    <row r="3" spans="1:2" x14ac:dyDescent="0.3">
      <c r="A3" s="248" t="s">
        <v>1279</v>
      </c>
      <c r="B3">
        <v>353</v>
      </c>
    </row>
    <row r="4" spans="1:2" x14ac:dyDescent="0.3">
      <c r="A4" s="248" t="s">
        <v>1275</v>
      </c>
      <c r="B4">
        <v>336</v>
      </c>
    </row>
    <row r="5" spans="1:2" x14ac:dyDescent="0.3">
      <c r="A5" s="248" t="s">
        <v>1426</v>
      </c>
      <c r="B5">
        <v>325</v>
      </c>
    </row>
    <row r="6" spans="1:2" x14ac:dyDescent="0.3">
      <c r="A6" s="248" t="s">
        <v>523</v>
      </c>
      <c r="B6">
        <v>312</v>
      </c>
    </row>
    <row r="7" spans="1:2" x14ac:dyDescent="0.3">
      <c r="A7" s="248" t="s">
        <v>118</v>
      </c>
      <c r="B7">
        <v>293</v>
      </c>
    </row>
    <row r="8" spans="1:2" x14ac:dyDescent="0.3">
      <c r="A8" s="248" t="s">
        <v>131</v>
      </c>
      <c r="B8">
        <v>226</v>
      </c>
    </row>
    <row r="9" spans="1:2" x14ac:dyDescent="0.3">
      <c r="A9" s="248" t="s">
        <v>703</v>
      </c>
      <c r="B9">
        <v>184</v>
      </c>
    </row>
    <row r="10" spans="1:2" x14ac:dyDescent="0.3">
      <c r="A10" s="248" t="s">
        <v>1344</v>
      </c>
      <c r="B10">
        <v>176</v>
      </c>
    </row>
    <row r="11" spans="1:2" x14ac:dyDescent="0.3">
      <c r="A11" s="248" t="s">
        <v>1713</v>
      </c>
      <c r="B11">
        <v>172</v>
      </c>
    </row>
    <row r="12" spans="1:2" x14ac:dyDescent="0.3">
      <c r="A12" s="248" t="s">
        <v>541</v>
      </c>
      <c r="B12">
        <v>161</v>
      </c>
    </row>
    <row r="13" spans="1:2" x14ac:dyDescent="0.3">
      <c r="A13" s="248" t="s">
        <v>1425</v>
      </c>
      <c r="B13">
        <v>136</v>
      </c>
    </row>
    <row r="14" spans="1:2" x14ac:dyDescent="0.3">
      <c r="A14" s="248" t="s">
        <v>1277</v>
      </c>
      <c r="B14">
        <v>134</v>
      </c>
    </row>
    <row r="15" spans="1:2" x14ac:dyDescent="0.3">
      <c r="A15" s="248" t="s">
        <v>1328</v>
      </c>
      <c r="B15">
        <v>106</v>
      </c>
    </row>
    <row r="16" spans="1:2" x14ac:dyDescent="0.3">
      <c r="A16" s="248" t="s">
        <v>1631</v>
      </c>
      <c r="B16">
        <v>102</v>
      </c>
    </row>
    <row r="17" spans="1:2" x14ac:dyDescent="0.3">
      <c r="A17" s="248" t="s">
        <v>1439</v>
      </c>
      <c r="B17">
        <v>98</v>
      </c>
    </row>
    <row r="18" spans="1:2" x14ac:dyDescent="0.3">
      <c r="A18" s="248" t="s">
        <v>78</v>
      </c>
      <c r="B18">
        <v>86</v>
      </c>
    </row>
    <row r="19" spans="1:2" x14ac:dyDescent="0.3">
      <c r="A19" s="248" t="s">
        <v>1667</v>
      </c>
      <c r="B19">
        <v>84</v>
      </c>
    </row>
    <row r="20" spans="1:2" x14ac:dyDescent="0.3">
      <c r="A20" s="248" t="s">
        <v>1376</v>
      </c>
      <c r="B20">
        <v>82</v>
      </c>
    </row>
    <row r="21" spans="1:2" x14ac:dyDescent="0.3">
      <c r="A21" s="248" t="s">
        <v>1347</v>
      </c>
      <c r="B21">
        <v>80</v>
      </c>
    </row>
    <row r="22" spans="1:2" x14ac:dyDescent="0.3">
      <c r="A22" s="248" t="s">
        <v>1472</v>
      </c>
      <c r="B22">
        <v>77</v>
      </c>
    </row>
    <row r="23" spans="1:2" x14ac:dyDescent="0.3">
      <c r="A23" s="248" t="s">
        <v>1703</v>
      </c>
      <c r="B23">
        <v>71</v>
      </c>
    </row>
    <row r="24" spans="1:2" x14ac:dyDescent="0.3">
      <c r="A24" s="248" t="s">
        <v>1704</v>
      </c>
      <c r="B24">
        <v>71</v>
      </c>
    </row>
    <row r="25" spans="1:2" x14ac:dyDescent="0.3">
      <c r="A25" s="248" t="s">
        <v>1551</v>
      </c>
      <c r="B25">
        <v>70</v>
      </c>
    </row>
    <row r="26" spans="1:2" x14ac:dyDescent="0.3">
      <c r="A26" s="248" t="s">
        <v>1530</v>
      </c>
      <c r="B26">
        <v>63</v>
      </c>
    </row>
    <row r="27" spans="1:2" x14ac:dyDescent="0.3">
      <c r="A27" s="248" t="s">
        <v>538</v>
      </c>
      <c r="B27">
        <v>57</v>
      </c>
    </row>
    <row r="28" spans="1:2" x14ac:dyDescent="0.3">
      <c r="A28" s="248" t="s">
        <v>1418</v>
      </c>
      <c r="B28">
        <v>57</v>
      </c>
    </row>
    <row r="29" spans="1:2" x14ac:dyDescent="0.3">
      <c r="A29" s="248" t="s">
        <v>1529</v>
      </c>
      <c r="B29">
        <v>52</v>
      </c>
    </row>
    <row r="30" spans="1:2" x14ac:dyDescent="0.3">
      <c r="A30" s="248" t="s">
        <v>325</v>
      </c>
      <c r="B30">
        <v>52</v>
      </c>
    </row>
    <row r="31" spans="1:2" x14ac:dyDescent="0.3">
      <c r="A31" s="248" t="s">
        <v>1744</v>
      </c>
      <c r="B31">
        <v>51</v>
      </c>
    </row>
    <row r="32" spans="1:2" x14ac:dyDescent="0.3">
      <c r="A32" s="248" t="s">
        <v>1501</v>
      </c>
      <c r="B32">
        <v>46</v>
      </c>
    </row>
    <row r="33" spans="1:2" x14ac:dyDescent="0.3">
      <c r="A33" s="248" t="s">
        <v>1701</v>
      </c>
      <c r="B33">
        <v>43</v>
      </c>
    </row>
    <row r="34" spans="1:2" x14ac:dyDescent="0.3">
      <c r="A34" s="248" t="s">
        <v>1404</v>
      </c>
      <c r="B34">
        <v>42</v>
      </c>
    </row>
    <row r="35" spans="1:2" x14ac:dyDescent="0.3">
      <c r="A35" s="248" t="s">
        <v>1459</v>
      </c>
      <c r="B35">
        <v>38</v>
      </c>
    </row>
    <row r="36" spans="1:2" x14ac:dyDescent="0.3">
      <c r="A36" s="248" t="s">
        <v>1260</v>
      </c>
      <c r="B36">
        <v>38</v>
      </c>
    </row>
    <row r="37" spans="1:2" x14ac:dyDescent="0.3">
      <c r="A37" s="248" t="s">
        <v>1549</v>
      </c>
      <c r="B37">
        <v>36</v>
      </c>
    </row>
    <row r="38" spans="1:2" x14ac:dyDescent="0.3">
      <c r="A38" s="248" t="s">
        <v>1630</v>
      </c>
      <c r="B38">
        <v>36</v>
      </c>
    </row>
    <row r="39" spans="1:2" x14ac:dyDescent="0.3">
      <c r="A39" s="248" t="s">
        <v>1633</v>
      </c>
      <c r="B39">
        <v>36</v>
      </c>
    </row>
    <row r="40" spans="1:2" x14ac:dyDescent="0.3">
      <c r="A40" s="248" t="s">
        <v>1550</v>
      </c>
      <c r="B40">
        <v>36</v>
      </c>
    </row>
    <row r="41" spans="1:2" x14ac:dyDescent="0.3">
      <c r="A41" s="248" t="s">
        <v>1734</v>
      </c>
      <c r="B41">
        <v>34</v>
      </c>
    </row>
    <row r="42" spans="1:2" x14ac:dyDescent="0.3">
      <c r="A42" s="248" t="s">
        <v>1468</v>
      </c>
      <c r="B42">
        <v>34</v>
      </c>
    </row>
    <row r="43" spans="1:2" x14ac:dyDescent="0.3">
      <c r="A43" s="248" t="s">
        <v>1568</v>
      </c>
      <c r="B43">
        <v>34</v>
      </c>
    </row>
    <row r="44" spans="1:2" x14ac:dyDescent="0.3">
      <c r="A44" s="248" t="s">
        <v>1491</v>
      </c>
      <c r="B44">
        <v>32</v>
      </c>
    </row>
    <row r="45" spans="1:2" x14ac:dyDescent="0.3">
      <c r="A45" s="248" t="s">
        <v>1313</v>
      </c>
      <c r="B45">
        <v>29</v>
      </c>
    </row>
    <row r="46" spans="1:2" x14ac:dyDescent="0.3">
      <c r="A46" s="248" t="s">
        <v>1597</v>
      </c>
      <c r="B46">
        <v>29</v>
      </c>
    </row>
    <row r="47" spans="1:2" x14ac:dyDescent="0.3">
      <c r="A47" s="248" t="s">
        <v>1599</v>
      </c>
      <c r="B47">
        <v>29</v>
      </c>
    </row>
    <row r="48" spans="1:2" x14ac:dyDescent="0.3">
      <c r="A48" s="248" t="s">
        <v>1470</v>
      </c>
      <c r="B48">
        <v>26</v>
      </c>
    </row>
    <row r="49" spans="1:2" x14ac:dyDescent="0.3">
      <c r="A49" s="248" t="s">
        <v>1677</v>
      </c>
      <c r="B49">
        <v>24</v>
      </c>
    </row>
    <row r="50" spans="1:2" x14ac:dyDescent="0.3">
      <c r="A50" s="248" t="s">
        <v>359</v>
      </c>
      <c r="B50">
        <v>23</v>
      </c>
    </row>
    <row r="51" spans="1:2" x14ac:dyDescent="0.3">
      <c r="A51" s="248" t="s">
        <v>1504</v>
      </c>
      <c r="B51">
        <v>23</v>
      </c>
    </row>
    <row r="52" spans="1:2" x14ac:dyDescent="0.3">
      <c r="A52" s="248" t="s">
        <v>299</v>
      </c>
      <c r="B52">
        <v>20</v>
      </c>
    </row>
    <row r="53" spans="1:2" x14ac:dyDescent="0.3">
      <c r="A53" s="248" t="s">
        <v>1682</v>
      </c>
      <c r="B53">
        <v>19</v>
      </c>
    </row>
    <row r="54" spans="1:2" x14ac:dyDescent="0.3">
      <c r="A54" s="248" t="s">
        <v>1737</v>
      </c>
      <c r="B54">
        <v>19</v>
      </c>
    </row>
    <row r="55" spans="1:2" x14ac:dyDescent="0.3">
      <c r="A55" s="248" t="s">
        <v>1657</v>
      </c>
      <c r="B55">
        <v>14</v>
      </c>
    </row>
    <row r="56" spans="1:2" x14ac:dyDescent="0.3">
      <c r="A56" s="248" t="s">
        <v>1718</v>
      </c>
      <c r="B56">
        <v>14</v>
      </c>
    </row>
    <row r="57" spans="1:2" x14ac:dyDescent="0.3">
      <c r="A57" s="248" t="s">
        <v>1652</v>
      </c>
      <c r="B57">
        <v>14</v>
      </c>
    </row>
    <row r="58" spans="1:2" x14ac:dyDescent="0.3">
      <c r="A58" s="248" t="s">
        <v>1724</v>
      </c>
      <c r="B58">
        <v>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22</vt:i4>
      </vt:variant>
    </vt:vector>
  </HeadingPairs>
  <TitlesOfParts>
    <vt:vector size="22" baseType="lpstr">
      <vt:lpstr>Общая информация</vt:lpstr>
      <vt:lpstr>Общий рейтинг</vt:lpstr>
      <vt:lpstr>Юниоры Суки2</vt:lpstr>
      <vt:lpstr>Лист1</vt:lpstr>
      <vt:lpstr>Питомник</vt:lpstr>
      <vt:lpstr>КобелиТЕСТ</vt:lpstr>
      <vt:lpstr>Кобели</vt:lpstr>
      <vt:lpstr>Суки</vt:lpstr>
      <vt:lpstr>Суки2</vt:lpstr>
      <vt:lpstr>Юниоры Кобели</vt:lpstr>
      <vt:lpstr>Юниоры Суки</vt:lpstr>
      <vt:lpstr>Ветераны Кобели</vt:lpstr>
      <vt:lpstr>Ветераны Суки</vt:lpstr>
      <vt:lpstr>Юниоры Кобели2</vt:lpstr>
      <vt:lpstr>Общая информация (2)</vt:lpstr>
      <vt:lpstr>Ветераны</vt:lpstr>
      <vt:lpstr>Юниоры</vt:lpstr>
      <vt:lpstr>Взрослые</vt:lpstr>
      <vt:lpstr>П.Юниоры</vt:lpstr>
      <vt:lpstr>П.Взрослые</vt:lpstr>
      <vt:lpstr>П.Ветераны</vt:lpstr>
      <vt:lpstr>Итог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Noriko</dc:creator>
  <cp:lastModifiedBy>Ivan Petrov</cp:lastModifiedBy>
  <dcterms:created xsi:type="dcterms:W3CDTF">2021-08-18T13:58:09Z</dcterms:created>
  <dcterms:modified xsi:type="dcterms:W3CDTF">2026-05-31T10:39:34Z</dcterms:modified>
</cp:coreProperties>
</file>